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36" windowHeight="6888" firstSheet="7" activeTab="9"/>
  </bookViews>
  <sheets>
    <sheet name="tr.Gladiator" sheetId="1" r:id="rId1"/>
    <sheet name="tr.NG" sheetId="2" r:id="rId2"/>
    <sheet name="tr.Gladiator2" sheetId="3" r:id="rId3"/>
    <sheet name="tr.Gladiator3" sheetId="4" r:id="rId4"/>
    <sheet name="tr.Gladiator4" sheetId="5" r:id="rId5"/>
    <sheet name="tr.Gladiator5" sheetId="6" r:id="rId6"/>
    <sheet name="tr.Gladiator6" sheetId="7" r:id="rId7"/>
    <sheet name="tr.Gladiator7" sheetId="8" r:id="rId8"/>
    <sheet name="tr.Gladiator8" sheetId="9" r:id="rId9"/>
    <sheet name="izračun" sheetId="10" r:id="rId10"/>
    <sheet name="POSTOJNA" sheetId="11" r:id="rId11"/>
    <sheet name="tr.Gladiator9" sheetId="12" r:id="rId12"/>
    <sheet name="tr.tekma dvojk" sheetId="13" r:id="rId13"/>
    <sheet name="tr.Gladiator10" sheetId="14" r:id="rId14"/>
  </sheets>
  <definedNames/>
  <calcPr fullCalcOnLoad="1"/>
</workbook>
</file>

<file path=xl/sharedStrings.xml><?xml version="1.0" encoding="utf-8"?>
<sst xmlns="http://schemas.openxmlformats.org/spreadsheetml/2006/main" count="386" uniqueCount="61">
  <si>
    <t>BOWLING CETER GLADIATOR</t>
  </si>
  <si>
    <t>Šmartinska 152 Ljubljana</t>
  </si>
  <si>
    <t>Od serije 1 do serije 6.</t>
  </si>
  <si>
    <t>Rezultati</t>
  </si>
  <si>
    <t>Bonus</t>
  </si>
  <si>
    <t>Seštevek ekipe</t>
  </si>
  <si>
    <t>Seštevek</t>
  </si>
  <si>
    <t>Povprečje</t>
  </si>
  <si>
    <t xml:space="preserve">Mulda </t>
  </si>
  <si>
    <t>MAGMA-X</t>
  </si>
  <si>
    <t>NOVA GORICA</t>
  </si>
  <si>
    <t>Trening</t>
  </si>
  <si>
    <t>Datum:24.2.2010</t>
  </si>
  <si>
    <t>Alič Cveto</t>
  </si>
  <si>
    <t>Tomažin Aleš</t>
  </si>
  <si>
    <t>Volčič Franc</t>
  </si>
  <si>
    <t>Rejc Vojko</t>
  </si>
  <si>
    <t>Datum:26.2.2010</t>
  </si>
  <si>
    <t>Dejan Križaj</t>
  </si>
  <si>
    <t>Peter Mavrin</t>
  </si>
  <si>
    <t>Intihar Primož</t>
  </si>
  <si>
    <t>Bojan Križaj</t>
  </si>
  <si>
    <t>Armin</t>
  </si>
  <si>
    <t>Datum:3.3.2010</t>
  </si>
  <si>
    <t>Datum:10.3.2010</t>
  </si>
  <si>
    <t>Armin Behrič</t>
  </si>
  <si>
    <t>Primož Intihar</t>
  </si>
  <si>
    <t>Franc Volčič</t>
  </si>
  <si>
    <t>Vojko Rejc</t>
  </si>
  <si>
    <t>Dejan</t>
  </si>
  <si>
    <t>Bojan</t>
  </si>
  <si>
    <t>Peter</t>
  </si>
  <si>
    <t>Primož</t>
  </si>
  <si>
    <t>Vojc</t>
  </si>
  <si>
    <t>Aleš</t>
  </si>
  <si>
    <t>Franc</t>
  </si>
  <si>
    <t>Cveto</t>
  </si>
  <si>
    <t>X</t>
  </si>
  <si>
    <t>iger</t>
  </si>
  <si>
    <t>x</t>
  </si>
  <si>
    <t>Datum:17.3.2010</t>
  </si>
  <si>
    <t>Aleš Tomažin</t>
  </si>
  <si>
    <t>Polfinale</t>
  </si>
  <si>
    <t>Finale</t>
  </si>
  <si>
    <t>Datum:14.4.2010</t>
  </si>
  <si>
    <t>_Tekma</t>
  </si>
  <si>
    <t>Datum:7.4.2010</t>
  </si>
  <si>
    <t>POSTOJNA</t>
  </si>
  <si>
    <t>BOWLING EPICENTER</t>
  </si>
  <si>
    <t>Datum:21.4.2010</t>
  </si>
  <si>
    <t>Datum:28.4.2010</t>
  </si>
  <si>
    <t>Datum:5.5.2010</t>
  </si>
  <si>
    <t>Cveto Alič</t>
  </si>
  <si>
    <t>Datum:12.5.2010</t>
  </si>
  <si>
    <t>Prva ekipa</t>
  </si>
  <si>
    <t>Druga ekipa</t>
  </si>
  <si>
    <t>Tretja ekipa</t>
  </si>
  <si>
    <t>Četra ekipa</t>
  </si>
  <si>
    <t>Tekmovanje dvojk -zmagovalca Dejan in Peter.</t>
  </si>
  <si>
    <t>Datum:19.5.2010</t>
  </si>
  <si>
    <t>Datum:26.5.2010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</si>
</sst>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63"/>
      <name val="Franklin Gothic Book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Franklin Gothic Book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21" borderId="8" applyNumberFormat="0" applyAlignment="0" applyProtection="0"/>
    <xf numFmtId="0" fontId="3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2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Volčič Franc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9525"/>
          <c:w val="0.9585"/>
          <c:h val="0.6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'tr.Gladiator'!$B$13:$G$13</c:f>
              <c:numCache/>
            </c:numRef>
          </c:val>
          <c:smooth val="0"/>
        </c:ser>
        <c:marker val="1"/>
        <c:axId val="66791143"/>
        <c:axId val="64249376"/>
      </c:line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delete val="1"/>
        <c:majorTickMark val="none"/>
        <c:minorTickMark val="none"/>
        <c:tickLblPos val="nextTo"/>
        <c:crossAx val="66791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875"/>
          <c:y val="0.15475"/>
          <c:w val="0.157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Rejc Vojko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9525"/>
          <c:w val="0.9585"/>
          <c:h val="0.6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'tr.Gladiator'!$B$14:$G$14</c:f>
              <c:numCache/>
            </c:numRef>
          </c:val>
          <c:smooth val="0"/>
        </c:ser>
        <c:marker val="1"/>
        <c:axId val="41373473"/>
        <c:axId val="36816938"/>
      </c:line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 val="autoZero"/>
        <c:auto val="1"/>
        <c:lblOffset val="100"/>
        <c:tickLblSkip val="1"/>
        <c:noMultiLvlLbl val="0"/>
      </c:catAx>
      <c:valAx>
        <c:axId val="36816938"/>
        <c:scaling>
          <c:orientation val="minMax"/>
        </c:scaling>
        <c:axPos val="l"/>
        <c:delete val="1"/>
        <c:majorTickMark val="none"/>
        <c:minorTickMark val="none"/>
        <c:tickLblPos val="nextTo"/>
        <c:crossAx val="41373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875"/>
          <c:y val="0.15475"/>
          <c:w val="0.157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Alič Cveto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9525"/>
          <c:w val="0.9585"/>
          <c:h val="0.6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'tr.Gladiator'!$B$11:$G$11</c:f>
              <c:numCache/>
            </c:numRef>
          </c:val>
          <c:smooth val="0"/>
        </c:ser>
        <c:marker val="1"/>
        <c:axId val="62916987"/>
        <c:axId val="29381972"/>
      </c:line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delete val="1"/>
        <c:majorTickMark val="out"/>
        <c:minorTickMark val="none"/>
        <c:tickLblPos val="nextTo"/>
        <c:crossAx val="62916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875"/>
          <c:y val="0.15475"/>
          <c:w val="0.157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Tomažin Aleš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29525"/>
          <c:w val="0.9585"/>
          <c:h val="0.6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'tr.Gladiator'!$B$12:$G$12</c:f>
              <c:numCache/>
            </c:numRef>
          </c:val>
          <c:smooth val="0"/>
        </c:ser>
        <c:marker val="1"/>
        <c:axId val="63111157"/>
        <c:axId val="31129502"/>
      </c:line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delete val="1"/>
        <c:majorTickMark val="out"/>
        <c:minorTickMark val="none"/>
        <c:tickLblPos val="nextTo"/>
        <c:crossAx val="63111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1875"/>
          <c:y val="0.15475"/>
          <c:w val="0.15725"/>
          <c:h val="0.0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18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677025" y="3209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50</xdr:row>
      <xdr:rowOff>28575</xdr:rowOff>
    </xdr:from>
    <xdr:to>
      <xdr:col>7</xdr:col>
      <xdr:colOff>666750</xdr:colOff>
      <xdr:row>65</xdr:row>
      <xdr:rowOff>66675</xdr:rowOff>
    </xdr:to>
    <xdr:graphicFrame>
      <xdr:nvGraphicFramePr>
        <xdr:cNvPr id="2" name="Chart 4"/>
        <xdr:cNvGraphicFramePr/>
      </xdr:nvGraphicFramePr>
      <xdr:xfrm>
        <a:off x="152400" y="8905875"/>
        <a:ext cx="4591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66</xdr:row>
      <xdr:rowOff>66675</xdr:rowOff>
    </xdr:from>
    <xdr:to>
      <xdr:col>7</xdr:col>
      <xdr:colOff>666750</xdr:colOff>
      <xdr:row>81</xdr:row>
      <xdr:rowOff>85725</xdr:rowOff>
    </xdr:to>
    <xdr:graphicFrame>
      <xdr:nvGraphicFramePr>
        <xdr:cNvPr id="3" name="Chart 5"/>
        <xdr:cNvGraphicFramePr/>
      </xdr:nvGraphicFramePr>
      <xdr:xfrm>
        <a:off x="152400" y="11839575"/>
        <a:ext cx="45910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17</xdr:row>
      <xdr:rowOff>28575</xdr:rowOff>
    </xdr:from>
    <xdr:to>
      <xdr:col>7</xdr:col>
      <xdr:colOff>552450</xdr:colOff>
      <xdr:row>32</xdr:row>
      <xdr:rowOff>66675</xdr:rowOff>
    </xdr:to>
    <xdr:graphicFrame>
      <xdr:nvGraphicFramePr>
        <xdr:cNvPr id="4" name="Chart 6"/>
        <xdr:cNvGraphicFramePr/>
      </xdr:nvGraphicFramePr>
      <xdr:xfrm>
        <a:off x="47625" y="2981325"/>
        <a:ext cx="4581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32</xdr:row>
      <xdr:rowOff>142875</xdr:rowOff>
    </xdr:from>
    <xdr:to>
      <xdr:col>7</xdr:col>
      <xdr:colOff>542925</xdr:colOff>
      <xdr:row>47</xdr:row>
      <xdr:rowOff>161925</xdr:rowOff>
    </xdr:to>
    <xdr:graphicFrame>
      <xdr:nvGraphicFramePr>
        <xdr:cNvPr id="5" name="Chart 7"/>
        <xdr:cNvGraphicFramePr/>
      </xdr:nvGraphicFramePr>
      <xdr:xfrm>
        <a:off x="38100" y="5762625"/>
        <a:ext cx="458152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15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734300" y="2695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14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829550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14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781925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14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858125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18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6648450" y="3209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17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705725" y="3038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15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753350" y="2695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13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620000" y="23526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15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620000" y="2695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14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705725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14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743825" y="2524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542925</xdr:colOff>
      <xdr:row>15</xdr:row>
      <xdr:rowOff>85725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600950" y="26955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P15" sqref="P15"/>
    </sheetView>
  </sheetViews>
  <sheetFormatPr defaultColWidth="9.00390625" defaultRowHeight="14.25"/>
  <cols>
    <col min="1" max="1" width="11.875" style="0" customWidth="1"/>
    <col min="2" max="2" width="8.125" style="0" customWidth="1"/>
    <col min="3" max="3" width="6.25390625" style="0" customWidth="1"/>
    <col min="4" max="4" width="7.25390625" style="0" customWidth="1"/>
    <col min="5" max="5" width="6.625" style="0" customWidth="1"/>
    <col min="6" max="6" width="7.125" style="0" customWidth="1"/>
    <col min="7" max="7" width="6.25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12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/>
      <c r="C8" s="6"/>
      <c r="D8" s="6"/>
      <c r="E8" s="26"/>
      <c r="F8" s="26"/>
      <c r="G8" s="7"/>
      <c r="H8" s="12">
        <v>1167</v>
      </c>
      <c r="I8" s="14">
        <f>H8/6</f>
        <v>194.5</v>
      </c>
      <c r="L8" s="1">
        <f>I8+I9+I13+I14</f>
        <v>736.6666666666666</v>
      </c>
    </row>
    <row r="9" spans="1:12" ht="13.5">
      <c r="A9" s="15" t="s">
        <v>19</v>
      </c>
      <c r="B9" s="5"/>
      <c r="C9" s="6"/>
      <c r="D9" s="6"/>
      <c r="E9" s="6"/>
      <c r="F9" s="6"/>
      <c r="G9" s="7"/>
      <c r="H9" s="12">
        <v>1206</v>
      </c>
      <c r="I9" s="14">
        <f>H9/6</f>
        <v>201</v>
      </c>
      <c r="L9" s="1"/>
    </row>
    <row r="10" spans="1:12" ht="13.5">
      <c r="A10" s="15" t="s">
        <v>20</v>
      </c>
      <c r="B10" s="5"/>
      <c r="C10" s="6"/>
      <c r="D10" s="6"/>
      <c r="E10" s="6"/>
      <c r="F10" s="6"/>
      <c r="G10" s="7"/>
      <c r="H10" s="12">
        <v>1046</v>
      </c>
      <c r="I10" s="14">
        <v>174</v>
      </c>
      <c r="L10" s="1"/>
    </row>
    <row r="11" spans="1:12" ht="13.5">
      <c r="A11" s="15" t="s">
        <v>13</v>
      </c>
      <c r="B11" s="5">
        <v>182</v>
      </c>
      <c r="C11" s="6">
        <v>179</v>
      </c>
      <c r="D11" s="6">
        <v>223</v>
      </c>
      <c r="E11" s="26">
        <v>139</v>
      </c>
      <c r="F11" s="26">
        <v>180</v>
      </c>
      <c r="G11" s="7">
        <v>114</v>
      </c>
      <c r="H11" s="12">
        <f>B11+C11+D11+E11+F11+G11</f>
        <v>1017</v>
      </c>
      <c r="I11" s="14">
        <f>H11/6</f>
        <v>169.5</v>
      </c>
      <c r="L11" s="1">
        <f>I8+I9+I10+I11+I12+I13+I14</f>
        <v>1246.8333333333333</v>
      </c>
    </row>
    <row r="12" spans="1:12" ht="13.5">
      <c r="A12" s="15" t="s">
        <v>14</v>
      </c>
      <c r="B12" s="5">
        <v>191</v>
      </c>
      <c r="C12" s="6">
        <v>199</v>
      </c>
      <c r="D12" s="6">
        <v>186</v>
      </c>
      <c r="E12" s="6">
        <v>115</v>
      </c>
      <c r="F12" s="6">
        <v>131</v>
      </c>
      <c r="G12" s="7">
        <v>178</v>
      </c>
      <c r="H12" s="12">
        <f>B12+C12+D12+E12+F12+G12</f>
        <v>1000</v>
      </c>
      <c r="I12" s="14">
        <f>H12/6</f>
        <v>166.66666666666666</v>
      </c>
      <c r="L12" s="1"/>
    </row>
    <row r="13" spans="1:9" ht="13.5">
      <c r="A13" s="15" t="s">
        <v>15</v>
      </c>
      <c r="B13" s="5">
        <v>194</v>
      </c>
      <c r="C13" s="6">
        <v>158</v>
      </c>
      <c r="D13" s="6">
        <v>147</v>
      </c>
      <c r="E13" s="6">
        <v>143</v>
      </c>
      <c r="F13" s="6">
        <v>172</v>
      </c>
      <c r="G13" s="7">
        <v>207</v>
      </c>
      <c r="H13" s="12">
        <f>B13+C13+D13+E13+F13+G13</f>
        <v>1021</v>
      </c>
      <c r="I13" s="14">
        <f>H13/6</f>
        <v>170.16666666666666</v>
      </c>
    </row>
    <row r="14" spans="1:9" ht="14.25" thickBot="1">
      <c r="A14" s="15" t="s">
        <v>16</v>
      </c>
      <c r="B14" s="8">
        <v>154</v>
      </c>
      <c r="C14" s="9">
        <v>131</v>
      </c>
      <c r="D14" s="9">
        <v>191</v>
      </c>
      <c r="E14" s="9">
        <v>237</v>
      </c>
      <c r="F14" s="9">
        <v>155</v>
      </c>
      <c r="G14" s="10">
        <v>158</v>
      </c>
      <c r="H14" s="13">
        <f>B14+C14+D14+E14+F14+G14</f>
        <v>1026</v>
      </c>
      <c r="I14" s="13">
        <f>H14/6</f>
        <v>171</v>
      </c>
    </row>
    <row r="15" spans="1:9" ht="13.5">
      <c r="A15" s="16" t="s">
        <v>4</v>
      </c>
      <c r="B15" s="17"/>
      <c r="C15" s="17"/>
      <c r="D15" s="17"/>
      <c r="E15" s="17"/>
      <c r="F15" s="17"/>
      <c r="G15" s="17"/>
      <c r="H15" s="18"/>
      <c r="I15" s="19"/>
    </row>
    <row r="16" spans="1:9" ht="14.25" thickBot="1">
      <c r="A16" s="8" t="s">
        <v>5</v>
      </c>
      <c r="B16" s="9"/>
      <c r="C16" s="9"/>
      <c r="D16" s="9"/>
      <c r="E16" s="9"/>
      <c r="F16" s="9"/>
      <c r="G16" s="9"/>
      <c r="H16" s="20">
        <f>H8+H9+H10+H11+H12+H13+H14</f>
        <v>7483</v>
      </c>
      <c r="I16" s="21">
        <f>L11/7</f>
        <v>178.11904761904762</v>
      </c>
    </row>
    <row r="18" spans="1:12" ht="13.5">
      <c r="A18" s="6"/>
      <c r="B18" s="22"/>
      <c r="C18" s="22"/>
      <c r="D18" s="22"/>
      <c r="E18" s="22"/>
      <c r="F18" s="22"/>
      <c r="G18" s="6"/>
      <c r="H18" s="6"/>
      <c r="I18" s="6"/>
      <c r="J18" s="6"/>
      <c r="K18" s="6"/>
      <c r="L18" s="6"/>
    </row>
    <row r="19" spans="1:12" ht="14.25">
      <c r="A19" s="6"/>
      <c r="B19" s="6"/>
      <c r="C19" s="6"/>
      <c r="D19" s="6"/>
      <c r="E19" s="6"/>
      <c r="F19" s="6"/>
      <c r="G19" s="6"/>
      <c r="H19" s="23"/>
      <c r="I19" s="24"/>
      <c r="J19" s="6"/>
      <c r="K19" s="6"/>
      <c r="L19" s="25"/>
    </row>
    <row r="20" spans="1:12" ht="14.25">
      <c r="A20" s="6"/>
      <c r="B20" s="6"/>
      <c r="C20" s="6"/>
      <c r="D20" s="6"/>
      <c r="E20" s="6"/>
      <c r="F20" s="6"/>
      <c r="G20" s="6"/>
      <c r="H20" s="23"/>
      <c r="I20" s="24"/>
      <c r="J20" s="6"/>
      <c r="K20" s="6"/>
      <c r="L20" s="6"/>
    </row>
    <row r="21" spans="1:12" ht="13.5">
      <c r="A21" s="6"/>
      <c r="B21" s="6"/>
      <c r="C21" s="6"/>
      <c r="D21" s="6"/>
      <c r="E21" s="6"/>
      <c r="F21" s="6"/>
      <c r="G21" s="6"/>
      <c r="H21" s="23"/>
      <c r="I21" s="24"/>
      <c r="J21" s="6"/>
      <c r="K21" s="6"/>
      <c r="L21" s="6"/>
    </row>
    <row r="22" spans="1:12" ht="13.5">
      <c r="A22" s="6"/>
      <c r="B22" s="6"/>
      <c r="C22" s="6"/>
      <c r="D22" s="6"/>
      <c r="E22" s="6"/>
      <c r="F22" s="6"/>
      <c r="G22" s="6"/>
      <c r="H22" s="24"/>
      <c r="I22" s="23"/>
      <c r="J22" s="6"/>
      <c r="K22" s="6"/>
      <c r="L22" s="6"/>
    </row>
    <row r="23" spans="1:12" ht="13.5">
      <c r="A23" s="6"/>
      <c r="B23" s="6"/>
      <c r="C23" s="6"/>
      <c r="D23" s="6"/>
      <c r="E23" s="6"/>
      <c r="F23" s="6"/>
      <c r="G23" s="6"/>
      <c r="H23" s="23"/>
      <c r="I23" s="24"/>
      <c r="J23" s="6"/>
      <c r="K23" s="6"/>
      <c r="L23" s="6"/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U29" sqref="U29"/>
    </sheetView>
  </sheetViews>
  <sheetFormatPr defaultColWidth="9.00390625" defaultRowHeight="14.25"/>
  <cols>
    <col min="4" max="4" width="0.74609375" style="0" customWidth="1"/>
    <col min="5" max="5" width="6.00390625" style="0" customWidth="1"/>
    <col min="7" max="7" width="0.37109375" style="0" customWidth="1"/>
    <col min="8" max="8" width="6.00390625" style="0" customWidth="1"/>
    <col min="10" max="10" width="0.37109375" style="0" customWidth="1"/>
    <col min="11" max="11" width="7.00390625" style="0" customWidth="1"/>
    <col min="13" max="13" width="0.74609375" style="0" customWidth="1"/>
    <col min="14" max="14" width="5.875" style="0" customWidth="1"/>
    <col min="16" max="16" width="0.5" style="0" customWidth="1"/>
    <col min="17" max="17" width="6.75390625" style="0" customWidth="1"/>
    <col min="19" max="19" width="0.6171875" style="0" customWidth="1"/>
    <col min="20" max="20" width="6.125" style="0" customWidth="1"/>
    <col min="22" max="22" width="0.6171875" style="0" customWidth="1"/>
  </cols>
  <sheetData>
    <row r="1" spans="2:24" ht="13.5">
      <c r="B1" t="s">
        <v>29</v>
      </c>
      <c r="C1" t="s">
        <v>7</v>
      </c>
      <c r="E1" t="s">
        <v>30</v>
      </c>
      <c r="F1" s="29" t="s">
        <v>7</v>
      </c>
      <c r="H1" s="29" t="s">
        <v>31</v>
      </c>
      <c r="I1" s="29" t="s">
        <v>7</v>
      </c>
      <c r="K1" t="s">
        <v>32</v>
      </c>
      <c r="L1" s="29" t="s">
        <v>7</v>
      </c>
      <c r="N1" s="29" t="s">
        <v>33</v>
      </c>
      <c r="O1" s="29" t="s">
        <v>7</v>
      </c>
      <c r="Q1" s="29" t="s">
        <v>34</v>
      </c>
      <c r="R1" s="29" t="s">
        <v>7</v>
      </c>
      <c r="T1" s="29" t="s">
        <v>35</v>
      </c>
      <c r="U1" s="29" t="s">
        <v>7</v>
      </c>
      <c r="W1" s="29" t="s">
        <v>36</v>
      </c>
      <c r="X1" s="29" t="s">
        <v>7</v>
      </c>
    </row>
    <row r="2" spans="1:24" ht="13.5">
      <c r="A2" s="30">
        <v>40233</v>
      </c>
      <c r="B2" s="29">
        <v>1162</v>
      </c>
      <c r="C2" s="31">
        <f>B2/6</f>
        <v>193.66666666666666</v>
      </c>
      <c r="E2" s="29" t="s">
        <v>37</v>
      </c>
      <c r="F2" s="29"/>
      <c r="H2" s="29">
        <v>1206</v>
      </c>
      <c r="I2" s="31">
        <f aca="true" t="shared" si="0" ref="I2:I14">H2/6</f>
        <v>201</v>
      </c>
      <c r="K2" s="29">
        <v>1042</v>
      </c>
      <c r="L2" s="31">
        <f>K2/6</f>
        <v>173.66666666666666</v>
      </c>
      <c r="N2" s="29">
        <v>1026</v>
      </c>
      <c r="O2" s="31">
        <f>N2/6</f>
        <v>171</v>
      </c>
      <c r="Q2" s="29">
        <v>1000</v>
      </c>
      <c r="R2" s="31">
        <f>Q2/6</f>
        <v>166.66666666666666</v>
      </c>
      <c r="T2" s="29">
        <v>854</v>
      </c>
      <c r="U2" s="31">
        <f>T2/6</f>
        <v>142.33333333333334</v>
      </c>
      <c r="W2" s="29">
        <v>1017</v>
      </c>
      <c r="X2" s="31">
        <f aca="true" t="shared" si="1" ref="X2:X14">W2/6</f>
        <v>169.5</v>
      </c>
    </row>
    <row r="3" spans="1:24" ht="13.5">
      <c r="A3" s="30">
        <v>40235</v>
      </c>
      <c r="B3" s="29">
        <v>1116</v>
      </c>
      <c r="C3" s="29">
        <f>B3/6</f>
        <v>186</v>
      </c>
      <c r="E3" s="29">
        <v>991</v>
      </c>
      <c r="F3" s="31">
        <f>E3/6</f>
        <v>165.16666666666666</v>
      </c>
      <c r="H3" s="29">
        <v>1059</v>
      </c>
      <c r="I3" s="31">
        <f t="shared" si="0"/>
        <v>176.5</v>
      </c>
      <c r="K3" s="29" t="s">
        <v>37</v>
      </c>
      <c r="L3" s="31"/>
      <c r="N3" s="29">
        <v>1061</v>
      </c>
      <c r="O3" s="31">
        <f>N3/6</f>
        <v>176.83333333333334</v>
      </c>
      <c r="Q3" s="29" t="s">
        <v>37</v>
      </c>
      <c r="R3" s="29"/>
      <c r="T3" s="29">
        <v>845</v>
      </c>
      <c r="U3" s="31">
        <f>T3/6</f>
        <v>140.83333333333334</v>
      </c>
      <c r="W3" s="29">
        <v>841</v>
      </c>
      <c r="X3" s="31">
        <f t="shared" si="1"/>
        <v>140.16666666666666</v>
      </c>
    </row>
    <row r="4" spans="1:24" ht="13.5">
      <c r="A4" s="30">
        <v>40240</v>
      </c>
      <c r="B4" s="29">
        <v>1032</v>
      </c>
      <c r="C4" s="29">
        <f>B4/6</f>
        <v>172</v>
      </c>
      <c r="E4" s="29" t="s">
        <v>37</v>
      </c>
      <c r="F4" s="31"/>
      <c r="H4" s="29">
        <v>955</v>
      </c>
      <c r="I4" s="31">
        <f t="shared" si="0"/>
        <v>159.16666666666666</v>
      </c>
      <c r="K4" s="29" t="s">
        <v>37</v>
      </c>
      <c r="L4" s="31"/>
      <c r="N4" s="29">
        <v>1047</v>
      </c>
      <c r="O4" s="31">
        <f>N4/6</f>
        <v>174.5</v>
      </c>
      <c r="Q4" s="29">
        <v>1003</v>
      </c>
      <c r="R4" s="31">
        <f aca="true" t="shared" si="2" ref="R4:R14">Q4/6</f>
        <v>167.16666666666666</v>
      </c>
      <c r="T4" s="29">
        <v>1015</v>
      </c>
      <c r="U4" s="31">
        <f>T4/6</f>
        <v>169.16666666666666</v>
      </c>
      <c r="W4" s="29">
        <v>833</v>
      </c>
      <c r="X4" s="31">
        <f t="shared" si="1"/>
        <v>138.83333333333334</v>
      </c>
    </row>
    <row r="5" spans="1:24" ht="13.5">
      <c r="A5" s="30">
        <v>40247</v>
      </c>
      <c r="B5" s="29">
        <v>1112</v>
      </c>
      <c r="C5" s="31">
        <f>B5/6</f>
        <v>185.33333333333334</v>
      </c>
      <c r="E5" s="29">
        <v>1026</v>
      </c>
      <c r="F5" s="31">
        <f>E5/6</f>
        <v>171</v>
      </c>
      <c r="H5" s="29">
        <v>1125</v>
      </c>
      <c r="I5" s="31">
        <f t="shared" si="0"/>
        <v>187.5</v>
      </c>
      <c r="K5" s="29">
        <v>962</v>
      </c>
      <c r="L5" s="31">
        <f>K5/6</f>
        <v>160.33333333333334</v>
      </c>
      <c r="N5" s="29">
        <v>1088</v>
      </c>
      <c r="O5" s="31">
        <f>N5/6</f>
        <v>181.33333333333334</v>
      </c>
      <c r="Q5" s="29" t="s">
        <v>37</v>
      </c>
      <c r="R5" s="29"/>
      <c r="T5" s="29">
        <v>1095</v>
      </c>
      <c r="U5" s="31">
        <f>T5/6</f>
        <v>182.5</v>
      </c>
      <c r="W5" s="29">
        <v>984</v>
      </c>
      <c r="X5" s="31">
        <f t="shared" si="1"/>
        <v>164</v>
      </c>
    </row>
    <row r="6" spans="1:24" ht="13.5">
      <c r="A6" s="30">
        <v>40254</v>
      </c>
      <c r="B6" s="29" t="s">
        <v>37</v>
      </c>
      <c r="E6">
        <v>1046</v>
      </c>
      <c r="F6" s="31">
        <f>E6/6</f>
        <v>174.33333333333334</v>
      </c>
      <c r="H6" s="29">
        <v>1138</v>
      </c>
      <c r="I6" s="31">
        <f t="shared" si="0"/>
        <v>189.66666666666666</v>
      </c>
      <c r="K6" s="29" t="s">
        <v>39</v>
      </c>
      <c r="N6" s="29" t="s">
        <v>39</v>
      </c>
      <c r="Q6">
        <v>897</v>
      </c>
      <c r="R6" s="31">
        <f t="shared" si="2"/>
        <v>149.5</v>
      </c>
      <c r="T6" s="29" t="s">
        <v>39</v>
      </c>
      <c r="W6" s="29">
        <v>1004</v>
      </c>
      <c r="X6" s="31">
        <f t="shared" si="1"/>
        <v>167.33333333333334</v>
      </c>
    </row>
    <row r="7" spans="1:24" ht="13.5">
      <c r="A7" s="30">
        <v>40275</v>
      </c>
      <c r="B7" s="29">
        <v>966</v>
      </c>
      <c r="C7" s="31">
        <f>B7/6</f>
        <v>161</v>
      </c>
      <c r="E7" s="29">
        <v>879</v>
      </c>
      <c r="F7" s="31">
        <f>E7/6</f>
        <v>146.5</v>
      </c>
      <c r="H7" s="29">
        <v>889</v>
      </c>
      <c r="I7" s="31">
        <f t="shared" si="0"/>
        <v>148.16666666666666</v>
      </c>
      <c r="K7">
        <v>855</v>
      </c>
      <c r="L7" s="31">
        <f>K7/6</f>
        <v>142.5</v>
      </c>
      <c r="N7" s="29">
        <v>915</v>
      </c>
      <c r="O7" s="31">
        <f>N7/6</f>
        <v>152.5</v>
      </c>
      <c r="Q7" s="29">
        <v>849</v>
      </c>
      <c r="R7" s="31">
        <f t="shared" si="2"/>
        <v>141.5</v>
      </c>
      <c r="T7" s="29">
        <v>919</v>
      </c>
      <c r="U7" s="31">
        <f aca="true" t="shared" si="3" ref="U7:U14">T7/6</f>
        <v>153.16666666666666</v>
      </c>
      <c r="W7" s="29">
        <v>742</v>
      </c>
      <c r="X7" s="31">
        <f t="shared" si="1"/>
        <v>123.66666666666667</v>
      </c>
    </row>
    <row r="8" spans="1:24" ht="13.5">
      <c r="A8" s="30">
        <v>40282</v>
      </c>
      <c r="B8" s="29" t="s">
        <v>37</v>
      </c>
      <c r="E8" s="29">
        <v>845</v>
      </c>
      <c r="F8" s="31">
        <f>E8/6</f>
        <v>140.83333333333334</v>
      </c>
      <c r="H8" s="29">
        <v>857</v>
      </c>
      <c r="I8" s="31">
        <f t="shared" si="0"/>
        <v>142.83333333333334</v>
      </c>
      <c r="K8">
        <v>872</v>
      </c>
      <c r="L8" s="31">
        <f>K8/6</f>
        <v>145.33333333333334</v>
      </c>
      <c r="N8" s="29">
        <v>832</v>
      </c>
      <c r="O8" s="31">
        <f>N8/6</f>
        <v>138.66666666666666</v>
      </c>
      <c r="Q8" s="29">
        <v>972</v>
      </c>
      <c r="R8" s="31">
        <f t="shared" si="2"/>
        <v>162</v>
      </c>
      <c r="T8" s="29">
        <v>970</v>
      </c>
      <c r="U8" s="31">
        <f t="shared" si="3"/>
        <v>161.66666666666666</v>
      </c>
      <c r="W8" s="29">
        <v>882</v>
      </c>
      <c r="X8" s="31">
        <f t="shared" si="1"/>
        <v>147</v>
      </c>
    </row>
    <row r="9" spans="1:24" ht="13.5">
      <c r="A9" s="30">
        <v>40289</v>
      </c>
      <c r="B9" s="29">
        <v>929</v>
      </c>
      <c r="C9" s="31">
        <f aca="true" t="shared" si="4" ref="C9:C14">B9/6</f>
        <v>154.83333333333334</v>
      </c>
      <c r="E9" s="29" t="s">
        <v>37</v>
      </c>
      <c r="H9" s="29">
        <v>1062</v>
      </c>
      <c r="I9" s="31">
        <f t="shared" si="0"/>
        <v>177</v>
      </c>
      <c r="K9" s="29">
        <v>969</v>
      </c>
      <c r="L9" s="31">
        <f>K9/6</f>
        <v>161.5</v>
      </c>
      <c r="M9" s="28"/>
      <c r="N9" s="29" t="s">
        <v>37</v>
      </c>
      <c r="Q9" s="29">
        <v>891</v>
      </c>
      <c r="R9" s="31">
        <f t="shared" si="2"/>
        <v>148.5</v>
      </c>
      <c r="T9" s="29">
        <v>996</v>
      </c>
      <c r="U9" s="31">
        <f t="shared" si="3"/>
        <v>166</v>
      </c>
      <c r="W9" s="29">
        <v>872</v>
      </c>
      <c r="X9" s="31">
        <f t="shared" si="1"/>
        <v>145.33333333333334</v>
      </c>
    </row>
    <row r="10" spans="1:24" ht="13.5">
      <c r="A10" s="30">
        <v>40296</v>
      </c>
      <c r="B10" s="29">
        <v>1128</v>
      </c>
      <c r="C10" s="31">
        <f t="shared" si="4"/>
        <v>188</v>
      </c>
      <c r="E10" s="29" t="s">
        <v>37</v>
      </c>
      <c r="H10" s="29">
        <v>892</v>
      </c>
      <c r="I10" s="31">
        <f t="shared" si="0"/>
        <v>148.66666666666666</v>
      </c>
      <c r="K10" s="29" t="s">
        <v>37</v>
      </c>
      <c r="N10" s="29" t="s">
        <v>37</v>
      </c>
      <c r="Q10" s="29">
        <v>904</v>
      </c>
      <c r="R10" s="31">
        <f t="shared" si="2"/>
        <v>150.66666666666666</v>
      </c>
      <c r="T10" s="29">
        <v>1035</v>
      </c>
      <c r="U10" s="31">
        <f t="shared" si="3"/>
        <v>172.5</v>
      </c>
      <c r="W10" s="29">
        <v>936</v>
      </c>
      <c r="X10" s="31">
        <f t="shared" si="1"/>
        <v>156</v>
      </c>
    </row>
    <row r="11" spans="1:24" ht="13.5">
      <c r="A11" s="30">
        <v>40303</v>
      </c>
      <c r="B11" s="29">
        <v>1012</v>
      </c>
      <c r="C11" s="31">
        <f t="shared" si="4"/>
        <v>168.66666666666666</v>
      </c>
      <c r="E11" s="29">
        <v>957</v>
      </c>
      <c r="F11" s="31">
        <f>E11/6</f>
        <v>159.5</v>
      </c>
      <c r="H11" s="29">
        <v>953</v>
      </c>
      <c r="I11" s="31">
        <f t="shared" si="0"/>
        <v>158.83333333333334</v>
      </c>
      <c r="K11" t="s">
        <v>37</v>
      </c>
      <c r="N11" s="29" t="s">
        <v>37</v>
      </c>
      <c r="O11" s="28"/>
      <c r="Q11" s="29">
        <v>997</v>
      </c>
      <c r="R11" s="31">
        <f t="shared" si="2"/>
        <v>166.16666666666666</v>
      </c>
      <c r="T11" s="29">
        <v>895</v>
      </c>
      <c r="U11" s="31">
        <f t="shared" si="3"/>
        <v>149.16666666666666</v>
      </c>
      <c r="W11" s="29">
        <v>1051</v>
      </c>
      <c r="X11" s="31">
        <f t="shared" si="1"/>
        <v>175.16666666666666</v>
      </c>
    </row>
    <row r="12" spans="1:24" ht="13.5">
      <c r="A12" s="30">
        <v>40310</v>
      </c>
      <c r="B12" s="29">
        <v>994</v>
      </c>
      <c r="C12" s="31">
        <f t="shared" si="4"/>
        <v>165.66666666666666</v>
      </c>
      <c r="E12" t="s">
        <v>37</v>
      </c>
      <c r="H12" t="s">
        <v>37</v>
      </c>
      <c r="K12">
        <v>929</v>
      </c>
      <c r="L12" s="31">
        <f>K12/6</f>
        <v>154.83333333333334</v>
      </c>
      <c r="N12" s="29" t="s">
        <v>37</v>
      </c>
      <c r="Q12" s="29">
        <v>1064</v>
      </c>
      <c r="R12" s="31">
        <f t="shared" si="2"/>
        <v>177.33333333333334</v>
      </c>
      <c r="T12" s="29">
        <v>1029</v>
      </c>
      <c r="U12" s="31">
        <f t="shared" si="3"/>
        <v>171.5</v>
      </c>
      <c r="W12" s="29">
        <v>1023</v>
      </c>
      <c r="X12" s="31">
        <f t="shared" si="1"/>
        <v>170.5</v>
      </c>
    </row>
    <row r="13" spans="1:24" ht="13.5">
      <c r="A13" s="30">
        <v>40317</v>
      </c>
      <c r="B13" s="29">
        <v>1338</v>
      </c>
      <c r="C13" s="31">
        <f t="shared" si="4"/>
        <v>223</v>
      </c>
      <c r="E13">
        <v>1115</v>
      </c>
      <c r="F13" s="31">
        <f>E13/6</f>
        <v>185.83333333333334</v>
      </c>
      <c r="H13" s="29">
        <v>1048</v>
      </c>
      <c r="I13" s="31">
        <f t="shared" si="0"/>
        <v>174.66666666666666</v>
      </c>
      <c r="K13">
        <v>1021</v>
      </c>
      <c r="L13" s="31">
        <f>K13/6</f>
        <v>170.16666666666666</v>
      </c>
      <c r="N13">
        <v>1079</v>
      </c>
      <c r="O13" s="31">
        <f>N13/6</f>
        <v>179.83333333333334</v>
      </c>
      <c r="Q13" s="29">
        <v>1072</v>
      </c>
      <c r="R13" s="31">
        <f t="shared" si="2"/>
        <v>178.66666666666666</v>
      </c>
      <c r="T13" s="29">
        <v>895</v>
      </c>
      <c r="U13" s="31">
        <f t="shared" si="3"/>
        <v>149.16666666666666</v>
      </c>
      <c r="W13" s="29">
        <v>1043</v>
      </c>
      <c r="X13" s="31">
        <f t="shared" si="1"/>
        <v>173.83333333333334</v>
      </c>
    </row>
    <row r="14" spans="1:24" ht="13.5">
      <c r="A14" s="30">
        <v>40324</v>
      </c>
      <c r="B14" s="29">
        <v>1222</v>
      </c>
      <c r="C14" s="31">
        <f t="shared" si="4"/>
        <v>203.66666666666666</v>
      </c>
      <c r="E14">
        <v>1085</v>
      </c>
      <c r="F14" s="31">
        <f>E14/6</f>
        <v>180.83333333333334</v>
      </c>
      <c r="H14" s="29">
        <v>1232</v>
      </c>
      <c r="I14" s="31">
        <f t="shared" si="0"/>
        <v>205.33333333333334</v>
      </c>
      <c r="K14" t="s">
        <v>37</v>
      </c>
      <c r="L14" s="31"/>
      <c r="N14" s="29" t="s">
        <v>37</v>
      </c>
      <c r="O14" s="31"/>
      <c r="Q14" s="29">
        <v>956</v>
      </c>
      <c r="R14" s="31">
        <f t="shared" si="2"/>
        <v>159.33333333333334</v>
      </c>
      <c r="T14" s="29">
        <v>965</v>
      </c>
      <c r="U14" s="31">
        <f t="shared" si="3"/>
        <v>160.83333333333334</v>
      </c>
      <c r="W14" s="29">
        <v>1026</v>
      </c>
      <c r="X14" s="31">
        <f t="shared" si="1"/>
        <v>171</v>
      </c>
    </row>
    <row r="15" spans="1:24" ht="13.5">
      <c r="A15" s="30"/>
      <c r="B15" s="29"/>
      <c r="C15" s="31"/>
      <c r="F15" s="31"/>
      <c r="H15" s="29"/>
      <c r="I15" s="31"/>
      <c r="L15" s="31"/>
      <c r="O15" s="31"/>
      <c r="Q15" s="29"/>
      <c r="R15" s="31"/>
      <c r="T15" s="29"/>
      <c r="U15" s="31"/>
      <c r="W15" s="29"/>
      <c r="X15" s="31"/>
    </row>
    <row r="16" spans="1:24" ht="13.5">
      <c r="A16" s="30"/>
      <c r="B16" s="29"/>
      <c r="C16" s="31"/>
      <c r="F16" s="31"/>
      <c r="H16" s="29"/>
      <c r="I16" s="31"/>
      <c r="L16" s="31"/>
      <c r="O16" s="31"/>
      <c r="Q16" s="29"/>
      <c r="R16" s="31"/>
      <c r="T16" s="29"/>
      <c r="U16" s="31"/>
      <c r="W16" s="29"/>
      <c r="X16" s="31"/>
    </row>
    <row r="17" spans="1:24" ht="13.5">
      <c r="A17" s="30"/>
      <c r="B17" s="29"/>
      <c r="C17" s="31"/>
      <c r="F17" s="31"/>
      <c r="H17" s="29"/>
      <c r="I17" s="31"/>
      <c r="L17" s="31"/>
      <c r="O17" s="31"/>
      <c r="Q17" s="29"/>
      <c r="R17" s="31"/>
      <c r="T17" s="29"/>
      <c r="U17" s="31"/>
      <c r="W17" s="29"/>
      <c r="X17" s="31"/>
    </row>
    <row r="19" spans="3:24" ht="13.5">
      <c r="C19" t="s">
        <v>7</v>
      </c>
      <c r="F19" t="s">
        <v>7</v>
      </c>
      <c r="I19" t="s">
        <v>7</v>
      </c>
      <c r="L19" t="s">
        <v>7</v>
      </c>
      <c r="O19" t="s">
        <v>7</v>
      </c>
      <c r="R19" t="s">
        <v>7</v>
      </c>
      <c r="U19" t="s">
        <v>7</v>
      </c>
      <c r="X19" t="s">
        <v>7</v>
      </c>
    </row>
    <row r="20" spans="3:24" ht="13.5">
      <c r="C20" t="s">
        <v>38</v>
      </c>
      <c r="F20" t="s">
        <v>38</v>
      </c>
      <c r="I20" t="s">
        <v>38</v>
      </c>
      <c r="L20" t="s">
        <v>38</v>
      </c>
      <c r="O20" t="s">
        <v>38</v>
      </c>
      <c r="R20" t="s">
        <v>38</v>
      </c>
      <c r="U20" t="s">
        <v>38</v>
      </c>
      <c r="X20" t="s">
        <v>38</v>
      </c>
    </row>
    <row r="21" spans="3:24" ht="13.5">
      <c r="C21" s="28">
        <f>C29/11</f>
        <v>181.9848484848485</v>
      </c>
      <c r="F21" s="28">
        <f>F29/8</f>
        <v>165.5</v>
      </c>
      <c r="I21" s="28">
        <f>I29/12</f>
        <v>172.44444444444446</v>
      </c>
      <c r="L21" s="28">
        <f>L29/7</f>
        <v>158.33333333333334</v>
      </c>
      <c r="O21" s="28">
        <f>O29/7</f>
        <v>167.80952380952382</v>
      </c>
      <c r="R21" s="28">
        <f>R29/11</f>
        <v>160.6818181818182</v>
      </c>
      <c r="U21" s="28">
        <f>U29/12</f>
        <v>159.90277777777777</v>
      </c>
      <c r="X21" s="28">
        <f>X29/13</f>
        <v>157.1025641025641</v>
      </c>
    </row>
    <row r="28" ht="13.5">
      <c r="C28" s="28"/>
    </row>
    <row r="29" spans="3:24" ht="13.5">
      <c r="C29" s="28">
        <f>C2+C3+C4+C5+C7+C9+C10+C11+C12+C13+C14</f>
        <v>2001.8333333333335</v>
      </c>
      <c r="F29" s="28">
        <f>F3+F5+F6+F7+F8+F11+F13+F14</f>
        <v>1324</v>
      </c>
      <c r="I29" s="28">
        <f>I2+I3+I4+I5+I6+I7+I8+I9+I10+I11+I13+I14</f>
        <v>2069.3333333333335</v>
      </c>
      <c r="L29" s="28">
        <f>L2+L5+L7+L8+L9+L12+L13</f>
        <v>1108.3333333333335</v>
      </c>
      <c r="O29" s="28">
        <f>O2+O3+O4+O5+O7+O8+O13</f>
        <v>1174.6666666666667</v>
      </c>
      <c r="R29" s="28">
        <f>R2+R4+R6+R7+R8+R9+R10+R11+R12+R13+R14</f>
        <v>1767.5</v>
      </c>
      <c r="U29" s="28">
        <f>U2+U3+U4+U5+U7+U8+U9+U10+U11+U12+U13+U14</f>
        <v>1918.8333333333333</v>
      </c>
      <c r="X29" s="28">
        <f>X2+X3+X4+X5+X6+X7+X8+X9+X10+X11+X12+X13+X14</f>
        <v>2042.3333333333333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37" sqref="D37"/>
    </sheetView>
  </sheetViews>
  <sheetFormatPr defaultColWidth="9.00390625" defaultRowHeight="14.25"/>
  <cols>
    <col min="1" max="1" width="13.375" style="0" customWidth="1"/>
  </cols>
  <sheetData>
    <row r="1" ht="13.5">
      <c r="A1" t="s">
        <v>48</v>
      </c>
    </row>
    <row r="2" ht="13.5">
      <c r="A2" t="s">
        <v>47</v>
      </c>
    </row>
    <row r="3" ht="13.5">
      <c r="A3" t="s">
        <v>44</v>
      </c>
    </row>
    <row r="4" ht="13.5">
      <c r="A4" t="s">
        <v>45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27</v>
      </c>
      <c r="B8" s="5">
        <v>184</v>
      </c>
      <c r="C8" s="6">
        <v>142</v>
      </c>
      <c r="D8" s="6">
        <v>132</v>
      </c>
      <c r="E8" s="26">
        <v>165</v>
      </c>
      <c r="F8" s="26">
        <v>129</v>
      </c>
      <c r="G8" s="7">
        <v>218</v>
      </c>
      <c r="H8" s="12">
        <f>B8+C8+D8+E8+F8+G8</f>
        <v>970</v>
      </c>
      <c r="I8" s="14">
        <f>H8/6</f>
        <v>161.66666666666666</v>
      </c>
      <c r="L8" s="1"/>
    </row>
    <row r="9" spans="1:12" ht="13.5">
      <c r="A9" s="15" t="s">
        <v>19</v>
      </c>
      <c r="B9" s="5">
        <v>143</v>
      </c>
      <c r="C9" s="6">
        <v>140</v>
      </c>
      <c r="D9" s="6">
        <v>140</v>
      </c>
      <c r="E9" s="26">
        <v>177</v>
      </c>
      <c r="F9" s="26">
        <v>123</v>
      </c>
      <c r="G9" s="7">
        <v>134</v>
      </c>
      <c r="H9" s="12">
        <f>B9+C9+D9+E9+F9+G9</f>
        <v>857</v>
      </c>
      <c r="I9" s="14">
        <f>H9/6</f>
        <v>142.83333333333334</v>
      </c>
      <c r="L9" s="1"/>
    </row>
    <row r="10" spans="1:12" ht="13.5">
      <c r="A10" s="15" t="s">
        <v>21</v>
      </c>
      <c r="B10" s="5">
        <v>144</v>
      </c>
      <c r="C10" s="6">
        <v>149</v>
      </c>
      <c r="D10" s="6">
        <v>108</v>
      </c>
      <c r="E10" s="26">
        <v>182</v>
      </c>
      <c r="F10" s="26">
        <v>115</v>
      </c>
      <c r="G10" s="7">
        <v>147</v>
      </c>
      <c r="H10" s="12">
        <f>B10+C10+D10+E10+F10+G10</f>
        <v>845</v>
      </c>
      <c r="I10" s="14">
        <f>H10/6</f>
        <v>140.83333333333334</v>
      </c>
      <c r="L10" s="1">
        <f>I8+I9+I10+I11</f>
        <v>607.3333333333334</v>
      </c>
    </row>
    <row r="11" spans="1:9" ht="14.25" thickBot="1">
      <c r="A11" s="15" t="s">
        <v>41</v>
      </c>
      <c r="B11" s="8">
        <v>158</v>
      </c>
      <c r="C11" s="9">
        <v>193</v>
      </c>
      <c r="D11" s="9">
        <v>132</v>
      </c>
      <c r="E11" s="9">
        <v>185</v>
      </c>
      <c r="F11" s="9">
        <v>159</v>
      </c>
      <c r="G11" s="10">
        <v>145</v>
      </c>
      <c r="H11" s="13">
        <f>B11+C11+D11+E11+F11+G11</f>
        <v>972</v>
      </c>
      <c r="I11" s="27">
        <f>H11/6</f>
        <v>162</v>
      </c>
    </row>
    <row r="12" spans="1:9" ht="13.5">
      <c r="A12" s="16" t="s">
        <v>4</v>
      </c>
      <c r="B12" s="17"/>
      <c r="C12" s="17"/>
      <c r="D12" s="17"/>
      <c r="E12" s="17"/>
      <c r="F12" s="17"/>
      <c r="G12" s="17"/>
      <c r="H12" s="18"/>
      <c r="I12" s="19"/>
    </row>
    <row r="13" spans="1:9" ht="14.25" thickBot="1">
      <c r="A13" s="8" t="s">
        <v>5</v>
      </c>
      <c r="B13" s="9"/>
      <c r="C13" s="9"/>
      <c r="D13" s="9"/>
      <c r="E13" s="9"/>
      <c r="F13" s="9"/>
      <c r="G13" s="9"/>
      <c r="H13" s="20">
        <f>H11+H10+H9+H8</f>
        <v>3644</v>
      </c>
      <c r="I13" s="21">
        <f>L10/4</f>
        <v>151.83333333333334</v>
      </c>
    </row>
    <row r="15" ht="13.5">
      <c r="A15" t="s">
        <v>2</v>
      </c>
    </row>
    <row r="16" ht="15" thickBot="1"/>
    <row r="17" spans="1:9" ht="14.25">
      <c r="A17" s="11" t="s">
        <v>8</v>
      </c>
      <c r="B17" s="2" t="s">
        <v>3</v>
      </c>
      <c r="C17" s="3"/>
      <c r="D17" s="3"/>
      <c r="E17" s="3"/>
      <c r="F17" s="3"/>
      <c r="G17" s="4"/>
      <c r="H17" s="11" t="s">
        <v>6</v>
      </c>
      <c r="I17" s="11" t="s">
        <v>7</v>
      </c>
    </row>
    <row r="18" spans="1:12" ht="13.5">
      <c r="A18" s="15" t="s">
        <v>28</v>
      </c>
      <c r="B18" s="5">
        <v>126</v>
      </c>
      <c r="C18" s="6">
        <v>145</v>
      </c>
      <c r="D18" s="6">
        <v>118</v>
      </c>
      <c r="E18" s="26">
        <v>144</v>
      </c>
      <c r="F18" s="26">
        <v>140</v>
      </c>
      <c r="G18" s="7">
        <v>159</v>
      </c>
      <c r="H18" s="12">
        <f>B18+C18+D18+E18+F18+G18</f>
        <v>832</v>
      </c>
      <c r="I18" s="14">
        <f>H18/6</f>
        <v>138.66666666666666</v>
      </c>
      <c r="L18" s="1"/>
    </row>
    <row r="19" spans="1:12" ht="13.5">
      <c r="A19" s="15" t="s">
        <v>26</v>
      </c>
      <c r="B19" s="5">
        <v>184</v>
      </c>
      <c r="C19" s="6">
        <v>129</v>
      </c>
      <c r="D19" s="6">
        <v>138</v>
      </c>
      <c r="E19" s="26">
        <v>175</v>
      </c>
      <c r="F19" s="26">
        <v>116</v>
      </c>
      <c r="G19" s="7">
        <v>130</v>
      </c>
      <c r="H19" s="12">
        <f>B19+C19+D19+E19+F19+G19</f>
        <v>872</v>
      </c>
      <c r="I19" s="14">
        <f>H19/6</f>
        <v>145.33333333333334</v>
      </c>
      <c r="L19" s="1">
        <f>I18+I19+I20</f>
        <v>431</v>
      </c>
    </row>
    <row r="20" spans="1:9" ht="14.25" thickBot="1">
      <c r="A20" s="15" t="s">
        <v>13</v>
      </c>
      <c r="B20" s="8">
        <v>144</v>
      </c>
      <c r="C20" s="9">
        <v>142</v>
      </c>
      <c r="D20" s="9">
        <v>156</v>
      </c>
      <c r="E20" s="9">
        <v>145</v>
      </c>
      <c r="F20" s="9">
        <v>175</v>
      </c>
      <c r="G20" s="10">
        <v>120</v>
      </c>
      <c r="H20" s="13">
        <f>B20+C20+D20+E20+F20+G20</f>
        <v>882</v>
      </c>
      <c r="I20" s="27">
        <f>H20/6</f>
        <v>147</v>
      </c>
    </row>
    <row r="21" spans="1:9" ht="13.5">
      <c r="A21" s="16" t="s">
        <v>4</v>
      </c>
      <c r="B21" s="17"/>
      <c r="C21" s="17"/>
      <c r="D21" s="17"/>
      <c r="E21" s="17"/>
      <c r="F21" s="17"/>
      <c r="G21" s="17"/>
      <c r="H21" s="18"/>
      <c r="I21" s="19"/>
    </row>
    <row r="22" spans="1:9" ht="14.25" thickBot="1">
      <c r="A22" s="8" t="s">
        <v>5</v>
      </c>
      <c r="B22" s="9"/>
      <c r="C22" s="9"/>
      <c r="D22" s="9"/>
      <c r="E22" s="9"/>
      <c r="F22" s="9"/>
      <c r="G22" s="9"/>
      <c r="H22" s="20">
        <f>H20+H19+H18</f>
        <v>2586</v>
      </c>
      <c r="I22" s="21">
        <f>L19/3</f>
        <v>143.66666666666666</v>
      </c>
    </row>
    <row r="25" ht="14.25" thickBot="1">
      <c r="A25" t="s">
        <v>42</v>
      </c>
    </row>
    <row r="26" spans="1:9" ht="13.5">
      <c r="A26" s="11" t="s">
        <v>8</v>
      </c>
      <c r="B26" s="2" t="s">
        <v>3</v>
      </c>
      <c r="C26" s="32"/>
      <c r="D26" s="6"/>
      <c r="E26" s="22"/>
      <c r="F26" s="22"/>
      <c r="G26" s="6"/>
      <c r="H26" s="6"/>
      <c r="I26" s="6"/>
    </row>
    <row r="27" spans="1:9" ht="13.5">
      <c r="A27" s="15" t="s">
        <v>27</v>
      </c>
      <c r="B27" s="5">
        <v>148</v>
      </c>
      <c r="C27" s="5"/>
      <c r="D27" s="6"/>
      <c r="E27" s="6"/>
      <c r="F27" s="26"/>
      <c r="G27" s="6"/>
      <c r="H27" s="23"/>
      <c r="I27" s="24"/>
    </row>
    <row r="28" spans="1:9" ht="14.25" thickBot="1">
      <c r="A28" s="15" t="s">
        <v>13</v>
      </c>
      <c r="B28" s="8">
        <v>161</v>
      </c>
      <c r="C28" s="5"/>
      <c r="D28" s="6"/>
      <c r="E28" s="6"/>
      <c r="F28" s="6"/>
      <c r="G28" s="6"/>
      <c r="H28" s="23"/>
      <c r="I28" s="24"/>
    </row>
    <row r="29" spans="1:9" ht="13.5">
      <c r="A29" s="16"/>
      <c r="B29" s="17"/>
      <c r="C29" s="6"/>
      <c r="D29" s="6"/>
      <c r="E29" s="6"/>
      <c r="F29" s="6"/>
      <c r="G29" s="6"/>
      <c r="H29" s="23"/>
      <c r="I29" s="23"/>
    </row>
    <row r="30" spans="1:9" ht="14.25" thickBot="1">
      <c r="A30" t="s">
        <v>43</v>
      </c>
      <c r="C30" s="6"/>
      <c r="D30" s="6"/>
      <c r="E30" s="6"/>
      <c r="F30" s="6"/>
      <c r="G30" s="6"/>
      <c r="H30" s="23"/>
      <c r="I30" s="24"/>
    </row>
    <row r="31" spans="1:2" ht="13.5">
      <c r="A31" s="11" t="s">
        <v>8</v>
      </c>
      <c r="B31" s="34" t="s">
        <v>3</v>
      </c>
    </row>
    <row r="32" spans="1:2" ht="13.5">
      <c r="A32" s="15" t="s">
        <v>41</v>
      </c>
      <c r="B32" s="15">
        <v>177</v>
      </c>
    </row>
    <row r="33" spans="1:2" ht="14.25" thickBot="1">
      <c r="A33" s="33" t="s">
        <v>13</v>
      </c>
      <c r="B33" s="33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K28"/>
    </sheetView>
  </sheetViews>
  <sheetFormatPr defaultColWidth="9.00390625" defaultRowHeight="14.25"/>
  <cols>
    <col min="1" max="1" width="14.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53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147</v>
      </c>
      <c r="C8" s="6">
        <v>164</v>
      </c>
      <c r="D8" s="6">
        <v>181</v>
      </c>
      <c r="E8" s="26">
        <v>165</v>
      </c>
      <c r="F8" s="26">
        <v>190</v>
      </c>
      <c r="G8" s="7">
        <v>147</v>
      </c>
      <c r="H8" s="12">
        <f>B8+C8+D8+E8+F8+G8</f>
        <v>994</v>
      </c>
      <c r="I8" s="14">
        <f>H8/6</f>
        <v>165.66666666666666</v>
      </c>
      <c r="L8" s="1"/>
    </row>
    <row r="9" spans="1:12" ht="13.5">
      <c r="A9" s="15" t="s">
        <v>41</v>
      </c>
      <c r="B9" s="5">
        <v>182</v>
      </c>
      <c r="C9" s="6">
        <v>167</v>
      </c>
      <c r="D9" s="6">
        <v>165</v>
      </c>
      <c r="E9" s="26">
        <v>174</v>
      </c>
      <c r="F9" s="26">
        <v>173</v>
      </c>
      <c r="G9" s="7">
        <v>203</v>
      </c>
      <c r="H9" s="12">
        <f>B9+C9+D9+E9+F9+G9</f>
        <v>1064</v>
      </c>
      <c r="I9" s="14">
        <f>H9/6</f>
        <v>177.33333333333334</v>
      </c>
      <c r="L9" s="1"/>
    </row>
    <row r="10" spans="1:12" ht="14.25" thickBot="1">
      <c r="A10" s="15" t="s">
        <v>26</v>
      </c>
      <c r="B10" s="5">
        <v>157</v>
      </c>
      <c r="C10" s="6">
        <v>156</v>
      </c>
      <c r="D10" s="6">
        <v>176</v>
      </c>
      <c r="E10" s="26">
        <v>137</v>
      </c>
      <c r="F10" s="26">
        <v>159</v>
      </c>
      <c r="G10" s="7">
        <v>144</v>
      </c>
      <c r="H10" s="12">
        <f>B10+C10+D10+E10+F10+G10</f>
        <v>929</v>
      </c>
      <c r="I10" s="14">
        <f>H10/6</f>
        <v>154.83333333333334</v>
      </c>
      <c r="K10" s="28">
        <f>I8+I9+I10</f>
        <v>497.83333333333337</v>
      </c>
      <c r="L10" s="1"/>
    </row>
    <row r="11" spans="1:9" ht="13.5">
      <c r="A11" s="16" t="s">
        <v>4</v>
      </c>
      <c r="B11" s="17"/>
      <c r="C11" s="17"/>
      <c r="D11" s="17"/>
      <c r="E11" s="17"/>
      <c r="F11" s="17"/>
      <c r="G11" s="17"/>
      <c r="H11" s="18"/>
      <c r="I11" s="19"/>
    </row>
    <row r="12" spans="1:9" ht="14.25" thickBot="1">
      <c r="A12" s="8" t="s">
        <v>5</v>
      </c>
      <c r="B12" s="9"/>
      <c r="C12" s="9"/>
      <c r="D12" s="9"/>
      <c r="E12" s="9"/>
      <c r="F12" s="9"/>
      <c r="G12" s="9"/>
      <c r="H12" s="20">
        <f>H10+H9+H8</f>
        <v>2987</v>
      </c>
      <c r="I12" s="21">
        <f>K10/3</f>
        <v>165.94444444444446</v>
      </c>
    </row>
    <row r="14" ht="13.5">
      <c r="A14" t="s">
        <v>2</v>
      </c>
    </row>
    <row r="15" ht="15" thickBot="1"/>
    <row r="16" spans="1:9" ht="14.25">
      <c r="A16" s="11" t="s">
        <v>8</v>
      </c>
      <c r="B16" s="2" t="s">
        <v>3</v>
      </c>
      <c r="C16" s="3"/>
      <c r="D16" s="3"/>
      <c r="E16" s="3"/>
      <c r="F16" s="3"/>
      <c r="G16" s="4"/>
      <c r="H16" s="11" t="s">
        <v>6</v>
      </c>
      <c r="I16" s="11" t="s">
        <v>7</v>
      </c>
    </row>
    <row r="17" spans="1:12" ht="13.5">
      <c r="A17" s="15" t="s">
        <v>27</v>
      </c>
      <c r="B17" s="5">
        <v>221</v>
      </c>
      <c r="C17" s="6">
        <v>173</v>
      </c>
      <c r="D17" s="6">
        <v>119</v>
      </c>
      <c r="E17" s="26">
        <v>191</v>
      </c>
      <c r="F17" s="26">
        <v>175</v>
      </c>
      <c r="G17" s="7">
        <v>150</v>
      </c>
      <c r="H17" s="12">
        <f>B17+C17+D17+E17+F17+G17</f>
        <v>1029</v>
      </c>
      <c r="I17" s="14">
        <f>H17/6</f>
        <v>171.5</v>
      </c>
      <c r="K17" s="28">
        <f>I17+I18</f>
        <v>342</v>
      </c>
      <c r="L17" s="1"/>
    </row>
    <row r="18" spans="1:9" ht="14.25" thickBot="1">
      <c r="A18" s="15" t="s">
        <v>13</v>
      </c>
      <c r="B18" s="8">
        <v>180</v>
      </c>
      <c r="C18" s="9">
        <v>222</v>
      </c>
      <c r="D18" s="9">
        <v>138</v>
      </c>
      <c r="E18" s="9">
        <v>145</v>
      </c>
      <c r="F18" s="9">
        <v>154</v>
      </c>
      <c r="G18" s="10">
        <v>184</v>
      </c>
      <c r="H18" s="13">
        <f>B18+C18+D18+E18+F18+G18</f>
        <v>1023</v>
      </c>
      <c r="I18" s="27">
        <f>H18/6</f>
        <v>170.5</v>
      </c>
    </row>
    <row r="19" spans="1:9" ht="13.5">
      <c r="A19" s="16" t="s">
        <v>4</v>
      </c>
      <c r="B19" s="17"/>
      <c r="C19" s="17"/>
      <c r="D19" s="17"/>
      <c r="E19" s="17"/>
      <c r="F19" s="17"/>
      <c r="G19" s="17"/>
      <c r="H19" s="18"/>
      <c r="I19" s="19"/>
    </row>
    <row r="20" spans="1:9" ht="14.25" thickBot="1">
      <c r="A20" s="8" t="s">
        <v>5</v>
      </c>
      <c r="B20" s="9"/>
      <c r="C20" s="9"/>
      <c r="D20" s="9"/>
      <c r="E20" s="9"/>
      <c r="F20" s="9"/>
      <c r="G20" s="9"/>
      <c r="H20" s="20">
        <f>H17+H18</f>
        <v>2052</v>
      </c>
      <c r="I20" s="21">
        <f>K17/2</f>
        <v>171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14.0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59</v>
      </c>
    </row>
    <row r="4" spans="1:2" ht="13.5">
      <c r="A4" t="s">
        <v>11</v>
      </c>
      <c r="B4" t="s">
        <v>58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191</v>
      </c>
      <c r="C8" s="6">
        <v>247</v>
      </c>
      <c r="D8" s="6">
        <v>237</v>
      </c>
      <c r="E8" s="26">
        <v>202</v>
      </c>
      <c r="F8" s="26">
        <v>257</v>
      </c>
      <c r="G8" s="7">
        <v>204</v>
      </c>
      <c r="H8" s="12">
        <f>B8+C8+D8+E8+F8+G8</f>
        <v>1338</v>
      </c>
      <c r="I8" s="14">
        <f>H8/6</f>
        <v>223</v>
      </c>
      <c r="K8" s="28">
        <f>I8+I9</f>
        <v>397.66666666666663</v>
      </c>
      <c r="L8" s="1"/>
    </row>
    <row r="9" spans="1:12" ht="14.25" thickBot="1">
      <c r="A9" s="15" t="s">
        <v>19</v>
      </c>
      <c r="B9" s="8">
        <v>185</v>
      </c>
      <c r="C9" s="9">
        <v>145</v>
      </c>
      <c r="D9" s="9">
        <v>150</v>
      </c>
      <c r="E9" s="9">
        <v>189</v>
      </c>
      <c r="F9" s="9">
        <v>144</v>
      </c>
      <c r="G9" s="10">
        <v>235</v>
      </c>
      <c r="H9" s="13">
        <f>B9+C9+D9+E9+F9+G9</f>
        <v>1048</v>
      </c>
      <c r="I9" s="27">
        <f>H9/6</f>
        <v>174.66666666666666</v>
      </c>
      <c r="L9" s="1"/>
    </row>
    <row r="10" spans="1:12" ht="13.5">
      <c r="A10" s="16" t="s">
        <v>4</v>
      </c>
      <c r="B10" s="17"/>
      <c r="C10" s="17"/>
      <c r="D10" s="17"/>
      <c r="E10" s="17"/>
      <c r="F10" s="17"/>
      <c r="G10" s="17"/>
      <c r="H10" s="18"/>
      <c r="I10" s="19"/>
      <c r="L10" s="1"/>
    </row>
    <row r="11" spans="1:11" ht="14.25" thickBot="1">
      <c r="A11" s="8" t="s">
        <v>5</v>
      </c>
      <c r="B11" s="9"/>
      <c r="C11" s="9"/>
      <c r="D11" s="9"/>
      <c r="E11" s="9"/>
      <c r="F11" s="9"/>
      <c r="G11" s="9"/>
      <c r="H11" s="20">
        <f>H8+H9</f>
        <v>2386</v>
      </c>
      <c r="I11" s="21">
        <f>K8/2</f>
        <v>198.83333333333331</v>
      </c>
      <c r="K11" s="28"/>
    </row>
    <row r="12" spans="1:9" ht="13.5">
      <c r="A12" s="6"/>
      <c r="B12" s="6"/>
      <c r="C12" s="6"/>
      <c r="D12" s="6"/>
      <c r="E12" s="6"/>
      <c r="F12" s="6"/>
      <c r="G12" s="6"/>
      <c r="H12" s="23"/>
      <c r="I12" s="23"/>
    </row>
    <row r="14" ht="13.5">
      <c r="A14" t="s">
        <v>2</v>
      </c>
    </row>
    <row r="15" ht="15" thickBot="1"/>
    <row r="16" spans="1:9" ht="14.25">
      <c r="A16" s="11" t="s">
        <v>8</v>
      </c>
      <c r="B16" s="2" t="s">
        <v>3</v>
      </c>
      <c r="C16" s="3"/>
      <c r="D16" s="3"/>
      <c r="E16" s="3"/>
      <c r="F16" s="3"/>
      <c r="G16" s="4"/>
      <c r="H16" s="11" t="s">
        <v>6</v>
      </c>
      <c r="I16" s="11" t="s">
        <v>7</v>
      </c>
    </row>
    <row r="17" spans="1:12" ht="13.5">
      <c r="A17" s="15" t="s">
        <v>27</v>
      </c>
      <c r="B17" s="5">
        <v>164</v>
      </c>
      <c r="C17" s="6">
        <v>135</v>
      </c>
      <c r="D17" s="6">
        <v>119</v>
      </c>
      <c r="E17" s="26">
        <v>170</v>
      </c>
      <c r="F17" s="26">
        <v>195</v>
      </c>
      <c r="G17" s="7">
        <v>112</v>
      </c>
      <c r="H17" s="12">
        <f>B17+C17+D17+E17+F17+G17</f>
        <v>895</v>
      </c>
      <c r="I17" s="14">
        <f>H17/6</f>
        <v>149.16666666666666</v>
      </c>
      <c r="K17" s="28">
        <f>I17+I18</f>
        <v>329</v>
      </c>
      <c r="L17" s="1"/>
    </row>
    <row r="18" spans="1:9" ht="14.25" thickBot="1">
      <c r="A18" s="15" t="s">
        <v>28</v>
      </c>
      <c r="B18" s="8">
        <v>195</v>
      </c>
      <c r="C18" s="9">
        <v>185</v>
      </c>
      <c r="D18" s="9">
        <v>188</v>
      </c>
      <c r="E18" s="9">
        <v>197</v>
      </c>
      <c r="F18" s="9">
        <v>141</v>
      </c>
      <c r="G18" s="10">
        <v>173</v>
      </c>
      <c r="H18" s="13">
        <f>B18+C18+D18+E18+F18+G18</f>
        <v>1079</v>
      </c>
      <c r="I18" s="27">
        <f>H18/6</f>
        <v>179.83333333333334</v>
      </c>
    </row>
    <row r="19" spans="1:9" ht="13.5">
      <c r="A19" s="16" t="s">
        <v>4</v>
      </c>
      <c r="B19" s="17"/>
      <c r="C19" s="17"/>
      <c r="D19" s="17"/>
      <c r="E19" s="17"/>
      <c r="F19" s="17"/>
      <c r="G19" s="17"/>
      <c r="H19" s="18"/>
      <c r="I19" s="19"/>
    </row>
    <row r="20" spans="1:9" ht="14.25" thickBot="1">
      <c r="A20" s="8" t="s">
        <v>5</v>
      </c>
      <c r="B20" s="9"/>
      <c r="C20" s="9"/>
      <c r="D20" s="9"/>
      <c r="E20" s="9"/>
      <c r="F20" s="9"/>
      <c r="G20" s="9"/>
      <c r="H20" s="20">
        <f>H17+H18</f>
        <v>1974</v>
      </c>
      <c r="I20" s="21">
        <f>K17/2</f>
        <v>164.5</v>
      </c>
    </row>
    <row r="22" ht="14.25" thickBot="1"/>
    <row r="23" spans="1:9" ht="13.5">
      <c r="A23" s="11" t="s">
        <v>8</v>
      </c>
      <c r="B23" s="2" t="s">
        <v>3</v>
      </c>
      <c r="C23" s="3"/>
      <c r="D23" s="3"/>
      <c r="E23" s="3"/>
      <c r="F23" s="3"/>
      <c r="G23" s="4"/>
      <c r="H23" s="11" t="s">
        <v>6</v>
      </c>
      <c r="I23" s="11" t="s">
        <v>7</v>
      </c>
    </row>
    <row r="24" spans="1:11" ht="13.5">
      <c r="A24" s="15" t="s">
        <v>41</v>
      </c>
      <c r="B24" s="5">
        <v>136</v>
      </c>
      <c r="C24" s="6">
        <v>199</v>
      </c>
      <c r="D24" s="6">
        <v>135</v>
      </c>
      <c r="E24" s="26">
        <v>257</v>
      </c>
      <c r="F24" s="26">
        <v>171</v>
      </c>
      <c r="G24" s="7">
        <v>174</v>
      </c>
      <c r="H24" s="12">
        <f>B24+C24+D24+E24+F24+G24</f>
        <v>1072</v>
      </c>
      <c r="I24" s="14">
        <f>H24/6</f>
        <v>178.66666666666666</v>
      </c>
      <c r="K24" s="28">
        <f>I24+I25</f>
        <v>364.5</v>
      </c>
    </row>
    <row r="25" spans="1:9" ht="14.25" thickBot="1">
      <c r="A25" s="15" t="s">
        <v>21</v>
      </c>
      <c r="B25" s="8">
        <v>174</v>
      </c>
      <c r="C25" s="9">
        <v>174</v>
      </c>
      <c r="D25" s="9">
        <v>168</v>
      </c>
      <c r="E25" s="9">
        <v>238</v>
      </c>
      <c r="F25" s="9">
        <v>171</v>
      </c>
      <c r="G25" s="10">
        <v>190</v>
      </c>
      <c r="H25" s="13">
        <f>B25+C25+D25+E25+F25+G25</f>
        <v>1115</v>
      </c>
      <c r="I25" s="27">
        <f>H25/6</f>
        <v>185.83333333333334</v>
      </c>
    </row>
    <row r="26" spans="1:9" ht="13.5">
      <c r="A26" s="16" t="s">
        <v>4</v>
      </c>
      <c r="B26" s="17"/>
      <c r="C26" s="17"/>
      <c r="D26" s="17"/>
      <c r="E26" s="17"/>
      <c r="F26" s="17"/>
      <c r="G26" s="17"/>
      <c r="H26" s="18"/>
      <c r="I26" s="19"/>
    </row>
    <row r="27" spans="1:9" ht="14.25" thickBot="1">
      <c r="A27" s="8" t="s">
        <v>5</v>
      </c>
      <c r="B27" s="9"/>
      <c r="C27" s="9"/>
      <c r="D27" s="9"/>
      <c r="E27" s="9"/>
      <c r="F27" s="9"/>
      <c r="G27" s="9"/>
      <c r="H27" s="20">
        <f>H24+H25</f>
        <v>2187</v>
      </c>
      <c r="I27" s="21">
        <f>K24/2</f>
        <v>182.25</v>
      </c>
    </row>
    <row r="29" ht="14.25" thickBot="1"/>
    <row r="30" spans="1:9" ht="13.5">
      <c r="A30" s="11" t="s">
        <v>8</v>
      </c>
      <c r="B30" s="2" t="s">
        <v>3</v>
      </c>
      <c r="C30" s="3"/>
      <c r="D30" s="3"/>
      <c r="E30" s="3"/>
      <c r="F30" s="3"/>
      <c r="G30" s="4"/>
      <c r="H30" s="11" t="s">
        <v>6</v>
      </c>
      <c r="I30" s="11" t="s">
        <v>7</v>
      </c>
    </row>
    <row r="31" spans="1:11" ht="13.5">
      <c r="A31" s="15" t="s">
        <v>52</v>
      </c>
      <c r="B31" s="5">
        <v>172</v>
      </c>
      <c r="C31" s="6">
        <v>161</v>
      </c>
      <c r="D31" s="6">
        <v>194</v>
      </c>
      <c r="E31" s="26">
        <v>149</v>
      </c>
      <c r="F31" s="26">
        <v>182</v>
      </c>
      <c r="G31" s="7">
        <v>185</v>
      </c>
      <c r="H31" s="12">
        <f>B31+C31+D31+E31+F31+G31</f>
        <v>1043</v>
      </c>
      <c r="I31" s="14">
        <f>H31/6</f>
        <v>173.83333333333334</v>
      </c>
      <c r="K31" s="28">
        <f>I31+I32</f>
        <v>344</v>
      </c>
    </row>
    <row r="32" spans="1:9" ht="14.25" thickBot="1">
      <c r="A32" s="15" t="s">
        <v>26</v>
      </c>
      <c r="B32" s="8">
        <v>159</v>
      </c>
      <c r="C32" s="9">
        <v>174</v>
      </c>
      <c r="D32" s="9">
        <v>210</v>
      </c>
      <c r="E32" s="9">
        <v>143</v>
      </c>
      <c r="F32" s="9">
        <v>167</v>
      </c>
      <c r="G32" s="10">
        <v>168</v>
      </c>
      <c r="H32" s="13">
        <f>B32+C32+D32+E32+F32+G32</f>
        <v>1021</v>
      </c>
      <c r="I32" s="27">
        <f>H32/6</f>
        <v>170.16666666666666</v>
      </c>
    </row>
    <row r="33" spans="1:9" ht="13.5">
      <c r="A33" s="16" t="s">
        <v>4</v>
      </c>
      <c r="B33" s="17"/>
      <c r="C33" s="17"/>
      <c r="D33" s="17"/>
      <c r="E33" s="17"/>
      <c r="F33" s="17"/>
      <c r="G33" s="17"/>
      <c r="H33" s="18"/>
      <c r="I33" s="19"/>
    </row>
    <row r="34" spans="1:9" ht="14.25" thickBot="1">
      <c r="A34" s="8" t="s">
        <v>5</v>
      </c>
      <c r="B34" s="9"/>
      <c r="C34" s="9"/>
      <c r="D34" s="9"/>
      <c r="E34" s="9"/>
      <c r="F34" s="9"/>
      <c r="G34" s="9"/>
      <c r="H34" s="20">
        <f>H31+H32</f>
        <v>2064</v>
      </c>
      <c r="I34" s="21">
        <f>K31/2</f>
        <v>172</v>
      </c>
    </row>
    <row r="37" spans="1:4" ht="13.5">
      <c r="A37" t="s">
        <v>54</v>
      </c>
      <c r="B37" t="s">
        <v>18</v>
      </c>
      <c r="D37">
        <v>213</v>
      </c>
    </row>
    <row r="38" spans="2:4" ht="13.5">
      <c r="B38" t="s">
        <v>19</v>
      </c>
      <c r="D38" s="35">
        <v>213</v>
      </c>
    </row>
    <row r="39" ht="13.5">
      <c r="D39">
        <f>D38+D37</f>
        <v>426</v>
      </c>
    </row>
    <row r="41" spans="1:4" ht="13.5">
      <c r="A41" t="s">
        <v>55</v>
      </c>
      <c r="B41" t="s">
        <v>21</v>
      </c>
      <c r="D41">
        <v>160</v>
      </c>
    </row>
    <row r="42" spans="2:4" ht="13.5">
      <c r="B42" t="s">
        <v>41</v>
      </c>
      <c r="D42" s="35">
        <v>194</v>
      </c>
    </row>
    <row r="43" ht="13.5">
      <c r="D43">
        <f>D42+D41</f>
        <v>354</v>
      </c>
    </row>
    <row r="45" spans="1:4" ht="13.5">
      <c r="A45" t="s">
        <v>56</v>
      </c>
      <c r="B45" t="s">
        <v>27</v>
      </c>
      <c r="D45">
        <v>185</v>
      </c>
    </row>
    <row r="46" spans="2:4" ht="13.5">
      <c r="B46" t="s">
        <v>28</v>
      </c>
      <c r="D46" s="35">
        <v>131</v>
      </c>
    </row>
    <row r="47" ht="13.5">
      <c r="D47">
        <f>D45+D46</f>
        <v>316</v>
      </c>
    </row>
    <row r="49" spans="1:4" ht="13.5">
      <c r="A49" t="s">
        <v>57</v>
      </c>
      <c r="B49" t="s">
        <v>26</v>
      </c>
      <c r="D49">
        <v>138</v>
      </c>
    </row>
    <row r="50" spans="2:4" ht="13.5">
      <c r="B50" t="s">
        <v>52</v>
      </c>
      <c r="D50" s="35">
        <v>173</v>
      </c>
    </row>
    <row r="51" ht="13.5">
      <c r="D51">
        <f>D50+D49</f>
        <v>311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I23" sqref="I23"/>
    </sheetView>
  </sheetViews>
  <sheetFormatPr defaultColWidth="9.00390625" defaultRowHeight="14.25"/>
  <cols>
    <col min="1" max="1" width="15.0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60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9" ht="13.5">
      <c r="A8" s="15" t="s">
        <v>18</v>
      </c>
      <c r="B8" s="5">
        <v>178</v>
      </c>
      <c r="C8" s="6">
        <v>245</v>
      </c>
      <c r="D8" s="6">
        <v>212</v>
      </c>
      <c r="E8" s="26">
        <v>209</v>
      </c>
      <c r="F8" s="26">
        <v>186</v>
      </c>
      <c r="G8" s="7">
        <v>192</v>
      </c>
      <c r="H8" s="12">
        <f>B8+C8+D8+E8+F8+G8</f>
        <v>1222</v>
      </c>
      <c r="I8" s="14">
        <f>H8/6</f>
        <v>203.66666666666666</v>
      </c>
    </row>
    <row r="9" spans="1:9" ht="13.5">
      <c r="A9" s="15" t="s">
        <v>19</v>
      </c>
      <c r="B9" s="5">
        <v>258</v>
      </c>
      <c r="C9" s="6">
        <v>185</v>
      </c>
      <c r="D9" s="6">
        <v>206</v>
      </c>
      <c r="E9" s="26">
        <v>229</v>
      </c>
      <c r="F9" s="26">
        <v>157</v>
      </c>
      <c r="G9" s="7">
        <v>197</v>
      </c>
      <c r="H9" s="12">
        <f>B9+C9+D9+E9+F9+G9</f>
        <v>1232</v>
      </c>
      <c r="I9" s="14">
        <f>H9/6</f>
        <v>205.33333333333334</v>
      </c>
    </row>
    <row r="10" spans="1:11" ht="14.25" thickBot="1">
      <c r="A10" s="15" t="s">
        <v>27</v>
      </c>
      <c r="B10" s="5">
        <v>189</v>
      </c>
      <c r="C10" s="6">
        <v>152</v>
      </c>
      <c r="D10" s="6">
        <v>139</v>
      </c>
      <c r="E10" s="26">
        <v>166</v>
      </c>
      <c r="F10" s="26">
        <v>174</v>
      </c>
      <c r="G10" s="7">
        <v>145</v>
      </c>
      <c r="H10" s="12">
        <f>B10+C10+D10+E10+F10+G10</f>
        <v>965</v>
      </c>
      <c r="I10" s="14">
        <f>H10/6</f>
        <v>160.83333333333334</v>
      </c>
      <c r="K10" s="28">
        <f>I8+I9+I10</f>
        <v>569.8333333333334</v>
      </c>
    </row>
    <row r="11" spans="1:9" ht="13.5">
      <c r="A11" s="16" t="s">
        <v>4</v>
      </c>
      <c r="B11" s="17"/>
      <c r="C11" s="17"/>
      <c r="D11" s="17"/>
      <c r="E11" s="17"/>
      <c r="F11" s="17"/>
      <c r="G11" s="17"/>
      <c r="H11" s="18"/>
      <c r="I11" s="19"/>
    </row>
    <row r="12" spans="1:9" ht="14.25" thickBot="1">
      <c r="A12" s="8" t="s">
        <v>5</v>
      </c>
      <c r="B12" s="9"/>
      <c r="C12" s="9"/>
      <c r="D12" s="9"/>
      <c r="E12" s="9"/>
      <c r="F12" s="9"/>
      <c r="G12" s="9"/>
      <c r="H12" s="20">
        <f>H10+H9+H8</f>
        <v>3419</v>
      </c>
      <c r="I12" s="21">
        <f>K10/3</f>
        <v>189.94444444444446</v>
      </c>
    </row>
    <row r="14" ht="13.5">
      <c r="A14" t="s">
        <v>2</v>
      </c>
    </row>
    <row r="15" ht="15" thickBot="1"/>
    <row r="16" spans="1:9" ht="14.25">
      <c r="A16" s="11" t="s">
        <v>8</v>
      </c>
      <c r="B16" s="2" t="s">
        <v>3</v>
      </c>
      <c r="C16" s="3"/>
      <c r="D16" s="3"/>
      <c r="E16" s="3"/>
      <c r="F16" s="3"/>
      <c r="G16" s="4"/>
      <c r="H16" s="11" t="s">
        <v>6</v>
      </c>
      <c r="I16" s="11" t="s">
        <v>7</v>
      </c>
    </row>
    <row r="17" spans="1:11" ht="13.5">
      <c r="A17" s="15" t="s">
        <v>21</v>
      </c>
      <c r="B17" s="5">
        <v>157</v>
      </c>
      <c r="C17" s="6">
        <v>139</v>
      </c>
      <c r="D17" s="6">
        <v>212</v>
      </c>
      <c r="E17" s="26">
        <v>197</v>
      </c>
      <c r="F17" s="26">
        <v>169</v>
      </c>
      <c r="G17" s="7">
        <v>211</v>
      </c>
      <c r="H17" s="12">
        <f>B17+C17+D17+E17+F17+G17</f>
        <v>1085</v>
      </c>
      <c r="I17" s="14">
        <f>H17/6</f>
        <v>180.83333333333334</v>
      </c>
      <c r="K17" s="28">
        <f>I17+I18+I19</f>
        <v>510.6666666666667</v>
      </c>
    </row>
    <row r="18" spans="1:9" ht="13.5">
      <c r="A18" s="26" t="s">
        <v>41</v>
      </c>
      <c r="B18" s="5">
        <v>145</v>
      </c>
      <c r="C18" s="6">
        <v>176</v>
      </c>
      <c r="D18" s="6">
        <v>150</v>
      </c>
      <c r="E18" s="26">
        <v>149</v>
      </c>
      <c r="F18" s="26">
        <v>208</v>
      </c>
      <c r="G18" s="7">
        <v>128</v>
      </c>
      <c r="H18" s="12">
        <f>B18+C18+D18+E18+F18+G18</f>
        <v>956</v>
      </c>
      <c r="I18" s="14">
        <f>H18/6</f>
        <v>159.33333333333334</v>
      </c>
    </row>
    <row r="19" spans="1:9" ht="14.25" thickBot="1">
      <c r="A19" s="15" t="s">
        <v>13</v>
      </c>
      <c r="B19" s="8">
        <v>180</v>
      </c>
      <c r="C19" s="9">
        <v>222</v>
      </c>
      <c r="D19" s="9">
        <v>138</v>
      </c>
      <c r="E19" s="9">
        <v>145</v>
      </c>
      <c r="F19" s="9">
        <v>154</v>
      </c>
      <c r="G19" s="10">
        <v>184</v>
      </c>
      <c r="H19" s="13">
        <f>B19+C19+D19+E19+F19+G19</f>
        <v>1023</v>
      </c>
      <c r="I19" s="27">
        <f>H19/6</f>
        <v>170.5</v>
      </c>
    </row>
    <row r="20" spans="1:9" ht="13.5">
      <c r="A20" s="16" t="s">
        <v>4</v>
      </c>
      <c r="B20" s="17"/>
      <c r="C20" s="17"/>
      <c r="D20" s="17"/>
      <c r="E20" s="17"/>
      <c r="F20" s="17"/>
      <c r="G20" s="17"/>
      <c r="H20" s="18"/>
      <c r="I20" s="19"/>
    </row>
    <row r="21" spans="1:9" ht="14.25" thickBot="1">
      <c r="A21" s="8" t="s">
        <v>5</v>
      </c>
      <c r="B21" s="9"/>
      <c r="C21" s="9"/>
      <c r="D21" s="9"/>
      <c r="E21" s="9"/>
      <c r="F21" s="9"/>
      <c r="G21" s="9"/>
      <c r="H21" s="20">
        <f>H17+H18+H19</f>
        <v>3064</v>
      </c>
      <c r="I21" s="21">
        <f>K17/3</f>
        <v>170.22222222222223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12.00390625" style="0" customWidth="1"/>
    <col min="2" max="2" width="8.00390625" style="0" customWidth="1"/>
    <col min="3" max="3" width="6.125" style="0" customWidth="1"/>
    <col min="4" max="4" width="6.625" style="0" customWidth="1"/>
    <col min="5" max="5" width="7.125" style="0" customWidth="1"/>
    <col min="6" max="6" width="6.875" style="0" customWidth="1"/>
    <col min="7" max="7" width="6.375" style="0" customWidth="1"/>
  </cols>
  <sheetData>
    <row r="1" ht="13.5">
      <c r="A1" t="s">
        <v>9</v>
      </c>
    </row>
    <row r="2" ht="13.5">
      <c r="A2" t="s">
        <v>10</v>
      </c>
    </row>
    <row r="3" ht="13.5">
      <c r="A3" t="s">
        <v>17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199</v>
      </c>
      <c r="C8" s="6">
        <v>147</v>
      </c>
      <c r="D8" s="6">
        <v>155</v>
      </c>
      <c r="E8" s="26">
        <v>221</v>
      </c>
      <c r="F8" s="26">
        <v>192</v>
      </c>
      <c r="G8" s="7">
        <v>202</v>
      </c>
      <c r="H8" s="12">
        <f>B8+C8+D8+E8+F8+G8</f>
        <v>1116</v>
      </c>
      <c r="I8" s="14">
        <f>H8/6</f>
        <v>186</v>
      </c>
      <c r="L8" s="1"/>
    </row>
    <row r="9" spans="1:12" ht="13.5">
      <c r="A9" s="15" t="s">
        <v>19</v>
      </c>
      <c r="B9" s="5">
        <v>155</v>
      </c>
      <c r="C9" s="6">
        <v>157</v>
      </c>
      <c r="D9" s="6">
        <v>179</v>
      </c>
      <c r="E9" s="26">
        <v>196</v>
      </c>
      <c r="F9" s="26">
        <v>218</v>
      </c>
      <c r="G9" s="7">
        <v>154</v>
      </c>
      <c r="H9" s="12">
        <f>B9+C9+D9+E9+F9+G9</f>
        <v>1059</v>
      </c>
      <c r="I9" s="14">
        <f>H9/6</f>
        <v>176.5</v>
      </c>
      <c r="L9" s="1"/>
    </row>
    <row r="10" spans="1:12" ht="13.5">
      <c r="A10" s="15" t="s">
        <v>21</v>
      </c>
      <c r="B10" s="5">
        <v>151</v>
      </c>
      <c r="C10" s="6">
        <v>197</v>
      </c>
      <c r="D10" s="6">
        <v>178</v>
      </c>
      <c r="E10" s="26">
        <v>166</v>
      </c>
      <c r="F10" s="26">
        <v>160</v>
      </c>
      <c r="G10" s="7">
        <v>139</v>
      </c>
      <c r="H10" s="12">
        <f>B10+C10+D10+E10+F10+G10</f>
        <v>991</v>
      </c>
      <c r="I10" s="14">
        <f>H10/6</f>
        <v>165.16666666666666</v>
      </c>
      <c r="L10" s="1"/>
    </row>
    <row r="11" spans="1:12" ht="13.5">
      <c r="A11" s="15" t="s">
        <v>13</v>
      </c>
      <c r="B11" s="5">
        <v>114</v>
      </c>
      <c r="C11" s="6">
        <v>168</v>
      </c>
      <c r="D11" s="6">
        <v>138</v>
      </c>
      <c r="E11" s="26">
        <v>130</v>
      </c>
      <c r="F11" s="26">
        <v>151</v>
      </c>
      <c r="G11" s="7">
        <v>140</v>
      </c>
      <c r="H11" s="12">
        <f>B11+C11+D11+E11+F11+G11</f>
        <v>841</v>
      </c>
      <c r="I11" s="14">
        <f>H11/6</f>
        <v>140.16666666666666</v>
      </c>
      <c r="L11" s="1">
        <f>I8+I9+I10+I11+I12+I13+I14</f>
        <v>1182.3333333333333</v>
      </c>
    </row>
    <row r="12" spans="1:12" ht="13.5">
      <c r="A12" s="15" t="s">
        <v>22</v>
      </c>
      <c r="B12" s="5">
        <v>154</v>
      </c>
      <c r="C12" s="26">
        <v>199</v>
      </c>
      <c r="D12" s="26">
        <v>187</v>
      </c>
      <c r="E12" s="26">
        <v>179</v>
      </c>
      <c r="F12" s="26">
        <v>152</v>
      </c>
      <c r="G12" s="7">
        <v>186</v>
      </c>
      <c r="H12" s="12">
        <f>B12+C12+D12+E12+F12+G12</f>
        <v>1057</v>
      </c>
      <c r="I12" s="14">
        <f>H12/6</f>
        <v>176.16666666666666</v>
      </c>
      <c r="L12" s="1"/>
    </row>
    <row r="13" spans="1:9" ht="13.5">
      <c r="A13" s="15" t="s">
        <v>15</v>
      </c>
      <c r="B13" s="5">
        <v>183</v>
      </c>
      <c r="C13" s="26">
        <v>138</v>
      </c>
      <c r="D13" s="26">
        <v>179</v>
      </c>
      <c r="E13" s="26">
        <v>138</v>
      </c>
      <c r="F13" s="26">
        <v>155</v>
      </c>
      <c r="G13" s="7">
        <v>176</v>
      </c>
      <c r="H13" s="12">
        <f>B13+C13+D13+E13+F13+G13</f>
        <v>969</v>
      </c>
      <c r="I13" s="14">
        <f>H13/6</f>
        <v>161.5</v>
      </c>
    </row>
    <row r="14" spans="1:9" ht="14.25" thickBot="1">
      <c r="A14" s="15" t="s">
        <v>16</v>
      </c>
      <c r="B14" s="8">
        <v>155</v>
      </c>
      <c r="C14" s="9">
        <v>142</v>
      </c>
      <c r="D14" s="9">
        <v>131</v>
      </c>
      <c r="E14" s="9">
        <v>236</v>
      </c>
      <c r="F14" s="9">
        <v>196</v>
      </c>
      <c r="G14" s="10">
        <v>201</v>
      </c>
      <c r="H14" s="13">
        <f>B14+C14+D14+E14+F14+G14</f>
        <v>1061</v>
      </c>
      <c r="I14" s="27">
        <f>H14/6</f>
        <v>176.83333333333334</v>
      </c>
    </row>
    <row r="15" spans="1:9" ht="13.5">
      <c r="A15" s="16" t="s">
        <v>4</v>
      </c>
      <c r="B15" s="17"/>
      <c r="C15" s="17"/>
      <c r="D15" s="17"/>
      <c r="E15" s="17"/>
      <c r="F15" s="17"/>
      <c r="G15" s="17"/>
      <c r="H15" s="18"/>
      <c r="I15" s="19"/>
    </row>
    <row r="16" spans="1:9" ht="14.25" thickBot="1">
      <c r="A16" s="8" t="s">
        <v>5</v>
      </c>
      <c r="B16" s="9"/>
      <c r="C16" s="9"/>
      <c r="D16" s="9"/>
      <c r="E16" s="9"/>
      <c r="F16" s="9"/>
      <c r="G16" s="9"/>
      <c r="H16" s="20">
        <f>H8+H9+H10+H11+H12+H13+H14</f>
        <v>7094</v>
      </c>
      <c r="I16" s="21">
        <f>L11/7</f>
        <v>168.9047619047619</v>
      </c>
    </row>
    <row r="18" spans="1:12" ht="13.5">
      <c r="A18" s="6"/>
      <c r="B18" s="22"/>
      <c r="C18" s="22"/>
      <c r="D18" s="22"/>
      <c r="E18" s="22"/>
      <c r="F18" s="22"/>
      <c r="G18" s="6"/>
      <c r="H18" s="6"/>
      <c r="I18" s="6"/>
      <c r="J18" s="6"/>
      <c r="K18" s="6"/>
      <c r="L18" s="6"/>
    </row>
    <row r="19" spans="1:12" ht="14.25">
      <c r="A19" s="6"/>
      <c r="B19" s="6"/>
      <c r="C19" s="6"/>
      <c r="D19" s="6"/>
      <c r="E19" s="6"/>
      <c r="F19" s="6"/>
      <c r="G19" s="6"/>
      <c r="H19" s="23"/>
      <c r="I19" s="24"/>
      <c r="J19" s="6"/>
      <c r="K19" s="6"/>
      <c r="L19" s="25"/>
    </row>
    <row r="20" spans="1:12" ht="14.25">
      <c r="A20" s="6"/>
      <c r="B20" s="6"/>
      <c r="C20" s="6"/>
      <c r="D20" s="6"/>
      <c r="E20" s="6"/>
      <c r="F20" s="6"/>
      <c r="G20" s="6"/>
      <c r="H20" s="23"/>
      <c r="I20" s="24"/>
      <c r="J20" s="6"/>
      <c r="K20" s="6"/>
      <c r="L20" s="6"/>
    </row>
    <row r="21" spans="1:12" ht="13.5">
      <c r="A21" s="6"/>
      <c r="B21" s="6"/>
      <c r="C21" s="6"/>
      <c r="D21" s="6"/>
      <c r="E21" s="6"/>
      <c r="F21" s="6"/>
      <c r="G21" s="6"/>
      <c r="H21" s="23"/>
      <c r="I21" s="24"/>
      <c r="J21" s="6"/>
      <c r="K21" s="6"/>
      <c r="L21" s="6"/>
    </row>
    <row r="22" spans="1:12" ht="13.5">
      <c r="A22" s="6"/>
      <c r="B22" s="6"/>
      <c r="C22" s="6"/>
      <c r="D22" s="6"/>
      <c r="E22" s="6"/>
      <c r="F22" s="6"/>
      <c r="G22" s="6"/>
      <c r="H22" s="24"/>
      <c r="I22" s="23"/>
      <c r="J22" s="6"/>
      <c r="K22" s="6"/>
      <c r="L22" s="6"/>
    </row>
    <row r="23" spans="1:12" ht="13.5">
      <c r="A23" s="6"/>
      <c r="B23" s="6"/>
      <c r="C23" s="6"/>
      <c r="D23" s="6"/>
      <c r="E23" s="6"/>
      <c r="F23" s="6"/>
      <c r="G23" s="6"/>
      <c r="H23" s="23"/>
      <c r="I23" s="24"/>
      <c r="J23" s="6"/>
      <c r="K23" s="6"/>
      <c r="L23" s="6"/>
    </row>
    <row r="24" spans="1:12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L19"/>
    </sheetView>
  </sheetViews>
  <sheetFormatPr defaultColWidth="9.00390625" defaultRowHeight="14.25"/>
  <cols>
    <col min="1" max="1" width="13.0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23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140</v>
      </c>
      <c r="C8" s="6">
        <v>223</v>
      </c>
      <c r="D8" s="6">
        <v>172</v>
      </c>
      <c r="E8" s="26">
        <v>177</v>
      </c>
      <c r="F8" s="26">
        <v>177</v>
      </c>
      <c r="G8" s="7">
        <v>143</v>
      </c>
      <c r="H8" s="12">
        <f>B8+C8+D8+E8+F8+G8</f>
        <v>1032</v>
      </c>
      <c r="I8" s="14">
        <f>H8/6</f>
        <v>172</v>
      </c>
      <c r="L8" s="1"/>
    </row>
    <row r="9" spans="1:12" ht="13.5">
      <c r="A9" s="15" t="s">
        <v>19</v>
      </c>
      <c r="B9" s="5">
        <v>172</v>
      </c>
      <c r="C9" s="6">
        <v>153</v>
      </c>
      <c r="D9" s="6">
        <v>131</v>
      </c>
      <c r="E9" s="26">
        <v>124</v>
      </c>
      <c r="F9" s="26">
        <v>174</v>
      </c>
      <c r="G9" s="7">
        <v>201</v>
      </c>
      <c r="H9" s="12">
        <f>B9+C9+D9+E9+F9+G9</f>
        <v>955</v>
      </c>
      <c r="I9" s="14">
        <f>H9/6</f>
        <v>159.16666666666666</v>
      </c>
      <c r="L9" s="1"/>
    </row>
    <row r="10" spans="1:12" ht="13.5">
      <c r="A10" s="15" t="s">
        <v>13</v>
      </c>
      <c r="B10" s="5">
        <v>146</v>
      </c>
      <c r="C10" s="6">
        <v>120</v>
      </c>
      <c r="D10" s="6">
        <v>160</v>
      </c>
      <c r="E10" s="26">
        <v>146</v>
      </c>
      <c r="F10" s="26">
        <v>110</v>
      </c>
      <c r="G10" s="7">
        <v>151</v>
      </c>
      <c r="H10" s="12">
        <f>B10+C10+D10+E10+F10+G10</f>
        <v>833</v>
      </c>
      <c r="I10" s="14">
        <f>H10/6</f>
        <v>138.83333333333334</v>
      </c>
      <c r="L10" s="1">
        <f>I8+I9+I10+I11+I12+I13</f>
        <v>955.5</v>
      </c>
    </row>
    <row r="11" spans="1:12" ht="13.5">
      <c r="A11" s="15" t="s">
        <v>14</v>
      </c>
      <c r="B11" s="5">
        <v>168</v>
      </c>
      <c r="C11" s="26">
        <v>152</v>
      </c>
      <c r="D11" s="26">
        <v>139</v>
      </c>
      <c r="E11" s="26">
        <v>191</v>
      </c>
      <c r="F11" s="26">
        <v>163</v>
      </c>
      <c r="G11" s="7">
        <v>190</v>
      </c>
      <c r="H11" s="12">
        <f>B11+C11+D11+E11+F11+G11</f>
        <v>1003</v>
      </c>
      <c r="I11" s="14">
        <f>H11/6</f>
        <v>167.16666666666666</v>
      </c>
      <c r="L11" s="1"/>
    </row>
    <row r="12" spans="1:9" ht="13.5">
      <c r="A12" s="15" t="s">
        <v>15</v>
      </c>
      <c r="B12" s="5">
        <v>164</v>
      </c>
      <c r="C12" s="6">
        <v>144</v>
      </c>
      <c r="D12" s="6">
        <v>137</v>
      </c>
      <c r="E12" s="26">
        <v>106</v>
      </c>
      <c r="F12" s="26">
        <v>155</v>
      </c>
      <c r="G12" s="7">
        <v>157</v>
      </c>
      <c r="H12" s="12">
        <f>B12+C12+D12+E12+F12+G12</f>
        <v>863</v>
      </c>
      <c r="I12" s="14">
        <f>H12/6</f>
        <v>143.83333333333334</v>
      </c>
    </row>
    <row r="13" spans="1:9" ht="14.25" thickBot="1">
      <c r="A13" s="15" t="s">
        <v>16</v>
      </c>
      <c r="B13" s="8">
        <v>158</v>
      </c>
      <c r="C13" s="9">
        <v>213</v>
      </c>
      <c r="D13" s="9">
        <v>167</v>
      </c>
      <c r="E13" s="9">
        <v>181</v>
      </c>
      <c r="F13" s="9">
        <v>127</v>
      </c>
      <c r="G13" s="10">
        <v>201</v>
      </c>
      <c r="H13" s="13">
        <f>B13+C13+D13+E13+F13+G13</f>
        <v>1047</v>
      </c>
      <c r="I13" s="13">
        <f>H13/6</f>
        <v>174.5</v>
      </c>
    </row>
    <row r="14" spans="1:9" ht="13.5">
      <c r="A14" s="16" t="s">
        <v>4</v>
      </c>
      <c r="B14" s="17"/>
      <c r="C14" s="17"/>
      <c r="D14" s="17"/>
      <c r="E14" s="17"/>
      <c r="F14" s="17"/>
      <c r="G14" s="17"/>
      <c r="H14" s="18"/>
      <c r="I14" s="19"/>
    </row>
    <row r="15" spans="1:9" ht="14.25" thickBot="1">
      <c r="A15" s="8" t="s">
        <v>5</v>
      </c>
      <c r="B15" s="9"/>
      <c r="C15" s="9"/>
      <c r="D15" s="9"/>
      <c r="E15" s="9"/>
      <c r="F15" s="9"/>
      <c r="G15" s="9"/>
      <c r="H15" s="20">
        <f>H8+H9+H10+H11+H12+H13</f>
        <v>5733</v>
      </c>
      <c r="I15" s="21">
        <f>L10/6</f>
        <v>159.25</v>
      </c>
    </row>
    <row r="17" spans="1:12" ht="13.5">
      <c r="A17" s="6"/>
      <c r="B17" s="22"/>
      <c r="C17" s="22"/>
      <c r="D17" s="22"/>
      <c r="E17" s="22"/>
      <c r="F17" s="22"/>
      <c r="G17" s="6"/>
      <c r="H17" s="6"/>
      <c r="I17" s="6"/>
      <c r="J17" s="6"/>
      <c r="K17" s="6"/>
      <c r="L17" s="6"/>
    </row>
    <row r="18" spans="1:12" ht="14.25">
      <c r="A18" s="6"/>
      <c r="B18" s="6"/>
      <c r="C18" s="6"/>
      <c r="D18" s="6"/>
      <c r="E18" s="6"/>
      <c r="F18" s="6"/>
      <c r="G18" s="6"/>
      <c r="H18" s="23"/>
      <c r="I18" s="24"/>
      <c r="J18" s="6"/>
      <c r="K18" s="6"/>
      <c r="L18" s="25"/>
    </row>
    <row r="19" spans="1:12" ht="14.25">
      <c r="A19" s="6"/>
      <c r="B19" s="6"/>
      <c r="C19" s="6"/>
      <c r="D19" s="6"/>
      <c r="E19" s="6"/>
      <c r="F19" s="6"/>
      <c r="G19" s="6"/>
      <c r="H19" s="23"/>
      <c r="I19" s="24"/>
      <c r="J19" s="6"/>
      <c r="K19" s="6"/>
      <c r="L19" s="6"/>
    </row>
    <row r="20" spans="1:12" ht="13.5">
      <c r="A20" s="6"/>
      <c r="B20" s="6"/>
      <c r="C20" s="6"/>
      <c r="D20" s="6"/>
      <c r="E20" s="6"/>
      <c r="F20" s="6"/>
      <c r="G20" s="6"/>
      <c r="H20" s="23"/>
      <c r="I20" s="24"/>
      <c r="J20" s="6"/>
      <c r="K20" s="6"/>
      <c r="L20" s="6"/>
    </row>
    <row r="21" spans="1:12" ht="13.5">
      <c r="A21" s="6"/>
      <c r="B21" s="6"/>
      <c r="C21" s="6"/>
      <c r="D21" s="6"/>
      <c r="E21" s="6"/>
      <c r="F21" s="6"/>
      <c r="G21" s="6"/>
      <c r="H21" s="24"/>
      <c r="I21" s="23"/>
      <c r="J21" s="6"/>
      <c r="K21" s="6"/>
      <c r="L21" s="6"/>
    </row>
    <row r="22" spans="1:12" ht="13.5">
      <c r="A22" s="6"/>
      <c r="B22" s="6"/>
      <c r="C22" s="6"/>
      <c r="D22" s="6"/>
      <c r="E22" s="6"/>
      <c r="F22" s="6"/>
      <c r="G22" s="6"/>
      <c r="H22" s="23"/>
      <c r="I22" s="24"/>
      <c r="J22" s="6"/>
      <c r="K22" s="6"/>
      <c r="L22" s="6"/>
    </row>
    <row r="23" spans="1:12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M30"/>
    </sheetView>
  </sheetViews>
  <sheetFormatPr defaultColWidth="9.00390625" defaultRowHeight="14.25"/>
  <cols>
    <col min="1" max="1" width="13.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24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200</v>
      </c>
      <c r="C8" s="6">
        <v>174</v>
      </c>
      <c r="D8" s="6">
        <v>161</v>
      </c>
      <c r="E8" s="26">
        <v>171</v>
      </c>
      <c r="F8" s="26">
        <v>236</v>
      </c>
      <c r="G8" s="7">
        <v>170</v>
      </c>
      <c r="H8" s="12">
        <f>B8+C8+D8+E8+F8+G8</f>
        <v>1112</v>
      </c>
      <c r="I8" s="14">
        <f>H8/6</f>
        <v>185.33333333333334</v>
      </c>
      <c r="L8" s="1"/>
    </row>
    <row r="9" spans="1:12" ht="13.5">
      <c r="A9" s="15" t="s">
        <v>19</v>
      </c>
      <c r="B9" s="5">
        <v>170</v>
      </c>
      <c r="C9" s="6">
        <v>231</v>
      </c>
      <c r="D9" s="6">
        <v>193</v>
      </c>
      <c r="E9" s="26">
        <v>151</v>
      </c>
      <c r="F9" s="26">
        <v>167</v>
      </c>
      <c r="G9" s="7">
        <v>213</v>
      </c>
      <c r="H9" s="12">
        <f>B9+C9+D9+E9+F9+G9</f>
        <v>1125</v>
      </c>
      <c r="I9" s="14">
        <f>H9/6</f>
        <v>187.5</v>
      </c>
      <c r="L9" s="1"/>
    </row>
    <row r="10" spans="1:12" ht="13.5">
      <c r="A10" s="15" t="s">
        <v>21</v>
      </c>
      <c r="B10" s="5">
        <v>171</v>
      </c>
      <c r="C10" s="6">
        <v>149</v>
      </c>
      <c r="D10" s="6">
        <v>133</v>
      </c>
      <c r="E10" s="26">
        <v>158</v>
      </c>
      <c r="F10" s="26">
        <v>213</v>
      </c>
      <c r="G10" s="7">
        <v>202</v>
      </c>
      <c r="H10" s="12">
        <f>B10+C10+D10+E10+F10+G10</f>
        <v>1026</v>
      </c>
      <c r="I10" s="14">
        <f>H10/6</f>
        <v>171</v>
      </c>
      <c r="L10" s="1">
        <f>I8+I9+I10+I11</f>
        <v>704.1666666666667</v>
      </c>
    </row>
    <row r="11" spans="1:9" ht="14.25" thickBot="1">
      <c r="A11" s="15" t="s">
        <v>26</v>
      </c>
      <c r="B11" s="8">
        <v>135</v>
      </c>
      <c r="C11" s="9">
        <v>182</v>
      </c>
      <c r="D11" s="9">
        <v>153</v>
      </c>
      <c r="E11" s="9">
        <v>178</v>
      </c>
      <c r="F11" s="9">
        <v>178</v>
      </c>
      <c r="G11" s="10">
        <v>136</v>
      </c>
      <c r="H11" s="13">
        <f>B11+C11+D11+E11+F11+G11</f>
        <v>962</v>
      </c>
      <c r="I11" s="27">
        <f>H11/6</f>
        <v>160.33333333333334</v>
      </c>
    </row>
    <row r="12" spans="1:9" ht="13.5">
      <c r="A12" s="16" t="s">
        <v>4</v>
      </c>
      <c r="B12" s="17"/>
      <c r="C12" s="17"/>
      <c r="D12" s="17"/>
      <c r="E12" s="17"/>
      <c r="F12" s="17"/>
      <c r="G12" s="17"/>
      <c r="H12" s="18"/>
      <c r="I12" s="19"/>
    </row>
    <row r="13" spans="1:9" ht="14.25" thickBot="1">
      <c r="A13" s="8" t="s">
        <v>5</v>
      </c>
      <c r="B13" s="9"/>
      <c r="C13" s="9"/>
      <c r="D13" s="9"/>
      <c r="E13" s="9"/>
      <c r="F13" s="9"/>
      <c r="G13" s="9"/>
      <c r="H13" s="20">
        <f>H11+H10+H9+H8</f>
        <v>4225</v>
      </c>
      <c r="I13" s="21">
        <f>L10/4</f>
        <v>176.04166666666669</v>
      </c>
    </row>
    <row r="15" ht="13.5">
      <c r="A15" t="s">
        <v>2</v>
      </c>
    </row>
    <row r="16" ht="15" thickBot="1"/>
    <row r="17" spans="1:9" ht="14.25">
      <c r="A17" s="11" t="s">
        <v>8</v>
      </c>
      <c r="B17" s="2" t="s">
        <v>3</v>
      </c>
      <c r="C17" s="3"/>
      <c r="D17" s="3"/>
      <c r="E17" s="3"/>
      <c r="F17" s="3"/>
      <c r="G17" s="4"/>
      <c r="H17" s="11" t="s">
        <v>6</v>
      </c>
      <c r="I17" s="11" t="s">
        <v>7</v>
      </c>
    </row>
    <row r="18" spans="1:12" ht="13.5">
      <c r="A18" s="15" t="s">
        <v>27</v>
      </c>
      <c r="B18" s="5">
        <v>202</v>
      </c>
      <c r="C18" s="6">
        <v>172</v>
      </c>
      <c r="D18" s="6">
        <v>156</v>
      </c>
      <c r="E18" s="26">
        <v>180</v>
      </c>
      <c r="F18" s="26">
        <v>172</v>
      </c>
      <c r="G18" s="7">
        <v>213</v>
      </c>
      <c r="H18" s="12">
        <f>B18+C18+D18+E18+F18+G18</f>
        <v>1095</v>
      </c>
      <c r="I18" s="14">
        <f>H18/6</f>
        <v>182.5</v>
      </c>
      <c r="L18" s="1"/>
    </row>
    <row r="19" spans="1:12" ht="13.5">
      <c r="A19" s="15" t="s">
        <v>28</v>
      </c>
      <c r="B19" s="5">
        <v>171</v>
      </c>
      <c r="C19" s="6">
        <v>189</v>
      </c>
      <c r="D19" s="6">
        <v>169</v>
      </c>
      <c r="E19" s="26">
        <v>187</v>
      </c>
      <c r="F19" s="26">
        <v>201</v>
      </c>
      <c r="G19" s="7">
        <v>171</v>
      </c>
      <c r="H19" s="12">
        <f>B19+C19+D19+E19+F19+G19</f>
        <v>1088</v>
      </c>
      <c r="I19" s="14">
        <f>H19/6</f>
        <v>181.33333333333334</v>
      </c>
      <c r="L19" s="1"/>
    </row>
    <row r="20" spans="1:12" ht="13.5">
      <c r="A20" s="15" t="s">
        <v>25</v>
      </c>
      <c r="B20" s="5">
        <v>191</v>
      </c>
      <c r="C20" s="6">
        <v>192</v>
      </c>
      <c r="D20" s="6">
        <v>136</v>
      </c>
      <c r="E20" s="26">
        <v>190</v>
      </c>
      <c r="F20" s="26">
        <v>204</v>
      </c>
      <c r="G20" s="7">
        <v>206</v>
      </c>
      <c r="H20" s="12">
        <f>B20+C20+D20+E20+F20+G20</f>
        <v>1119</v>
      </c>
      <c r="I20" s="14">
        <f>H20/6</f>
        <v>186.5</v>
      </c>
      <c r="L20" s="1">
        <f>I18+I19+I20+I21</f>
        <v>714.3333333333334</v>
      </c>
    </row>
    <row r="21" spans="1:9" ht="14.25" thickBot="1">
      <c r="A21" s="15" t="s">
        <v>13</v>
      </c>
      <c r="B21" s="8">
        <v>170</v>
      </c>
      <c r="C21" s="9">
        <v>174</v>
      </c>
      <c r="D21" s="9">
        <v>185</v>
      </c>
      <c r="E21" s="9">
        <v>156</v>
      </c>
      <c r="F21" s="9">
        <v>138</v>
      </c>
      <c r="G21" s="10">
        <v>161</v>
      </c>
      <c r="H21" s="13">
        <f>B21+C21+D21+E21+F21+G21</f>
        <v>984</v>
      </c>
      <c r="I21" s="27">
        <f>H21/6</f>
        <v>164</v>
      </c>
    </row>
    <row r="22" spans="1:9" ht="13.5">
      <c r="A22" s="16" t="s">
        <v>4</v>
      </c>
      <c r="B22" s="17"/>
      <c r="C22" s="17"/>
      <c r="D22" s="17"/>
      <c r="E22" s="17"/>
      <c r="F22" s="17"/>
      <c r="G22" s="17"/>
      <c r="H22" s="18"/>
      <c r="I22" s="19"/>
    </row>
    <row r="23" spans="1:9" ht="14.25" thickBot="1">
      <c r="A23" s="8" t="s">
        <v>5</v>
      </c>
      <c r="B23" s="9"/>
      <c r="C23" s="9"/>
      <c r="D23" s="9"/>
      <c r="E23" s="9"/>
      <c r="F23" s="9"/>
      <c r="G23" s="9"/>
      <c r="H23" s="20">
        <f>H21+H20+H19+H18</f>
        <v>4286</v>
      </c>
      <c r="I23" s="21">
        <f>L20/4</f>
        <v>178.58333333333334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24" sqref="L24"/>
    </sheetView>
  </sheetViews>
  <sheetFormatPr defaultColWidth="9.00390625" defaultRowHeight="14.25"/>
  <cols>
    <col min="1" max="1" width="11.87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40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19</v>
      </c>
      <c r="B8" s="5">
        <v>191</v>
      </c>
      <c r="C8" s="6">
        <v>184</v>
      </c>
      <c r="D8" s="6">
        <v>232</v>
      </c>
      <c r="E8" s="26">
        <v>190</v>
      </c>
      <c r="F8" s="26">
        <v>146</v>
      </c>
      <c r="G8" s="7">
        <v>195</v>
      </c>
      <c r="H8" s="12">
        <f>B8+C8+D8+E8+F8+G8</f>
        <v>1138</v>
      </c>
      <c r="I8" s="14">
        <f>H8/6</f>
        <v>189.66666666666666</v>
      </c>
      <c r="K8" s="28">
        <f>I8+I9</f>
        <v>357</v>
      </c>
      <c r="L8" s="1"/>
    </row>
    <row r="9" spans="1:12" ht="14.25" thickBot="1">
      <c r="A9" s="15" t="s">
        <v>13</v>
      </c>
      <c r="B9" s="5">
        <v>188</v>
      </c>
      <c r="C9" s="6">
        <v>166</v>
      </c>
      <c r="D9" s="6">
        <v>169</v>
      </c>
      <c r="E9" s="26">
        <v>171</v>
      </c>
      <c r="F9" s="26">
        <v>160</v>
      </c>
      <c r="G9" s="7">
        <v>150</v>
      </c>
      <c r="H9" s="12">
        <f>B9+C9+D9+E9+F9+G9</f>
        <v>1004</v>
      </c>
      <c r="I9" s="14">
        <f>H9/6</f>
        <v>167.33333333333334</v>
      </c>
      <c r="L9" s="1"/>
    </row>
    <row r="10" spans="1:9" ht="13.5">
      <c r="A10" s="16" t="s">
        <v>4</v>
      </c>
      <c r="B10" s="17"/>
      <c r="C10" s="17"/>
      <c r="D10" s="17"/>
      <c r="E10" s="17"/>
      <c r="F10" s="17"/>
      <c r="G10" s="17"/>
      <c r="H10" s="18"/>
      <c r="I10" s="19"/>
    </row>
    <row r="11" spans="1:9" ht="14.25" thickBot="1">
      <c r="A11" s="8" t="s">
        <v>5</v>
      </c>
      <c r="B11" s="9"/>
      <c r="C11" s="9"/>
      <c r="D11" s="9"/>
      <c r="E11" s="9"/>
      <c r="F11" s="9"/>
      <c r="G11" s="9"/>
      <c r="H11" s="20">
        <f>H8+H9</f>
        <v>2142</v>
      </c>
      <c r="I11" s="21">
        <f>K8/2</f>
        <v>178.5</v>
      </c>
    </row>
    <row r="13" ht="13.5">
      <c r="A13" t="s">
        <v>2</v>
      </c>
    </row>
    <row r="14" ht="15" thickBot="1"/>
    <row r="15" spans="1:9" ht="14.25">
      <c r="A15" s="11" t="s">
        <v>8</v>
      </c>
      <c r="B15" s="2" t="s">
        <v>3</v>
      </c>
      <c r="C15" s="3"/>
      <c r="D15" s="3"/>
      <c r="E15" s="3"/>
      <c r="F15" s="3"/>
      <c r="G15" s="4"/>
      <c r="H15" s="11" t="s">
        <v>6</v>
      </c>
      <c r="I15" s="11" t="s">
        <v>7</v>
      </c>
    </row>
    <row r="16" spans="1:12" ht="13.5">
      <c r="A16" s="15" t="s">
        <v>21</v>
      </c>
      <c r="B16" s="5">
        <v>165</v>
      </c>
      <c r="C16" s="6">
        <v>203</v>
      </c>
      <c r="D16" s="6">
        <v>171</v>
      </c>
      <c r="E16" s="26">
        <v>171</v>
      </c>
      <c r="F16" s="26">
        <v>187</v>
      </c>
      <c r="G16" s="7">
        <v>149</v>
      </c>
      <c r="H16" s="12">
        <f>B16+C16+D16+E16+F16+G16</f>
        <v>1046</v>
      </c>
      <c r="I16" s="14">
        <f>H16/6</f>
        <v>174.33333333333334</v>
      </c>
      <c r="K16" s="28">
        <f>I16+I17</f>
        <v>323.83333333333337</v>
      </c>
      <c r="L16" s="1"/>
    </row>
    <row r="17" spans="1:12" ht="14.25" thickBot="1">
      <c r="A17" s="15" t="s">
        <v>41</v>
      </c>
      <c r="B17" s="5">
        <v>125</v>
      </c>
      <c r="C17" s="6">
        <v>147</v>
      </c>
      <c r="D17" s="6">
        <v>166</v>
      </c>
      <c r="E17" s="26">
        <v>141</v>
      </c>
      <c r="F17" s="26">
        <v>171</v>
      </c>
      <c r="G17" s="7">
        <v>147</v>
      </c>
      <c r="H17" s="12">
        <f>B17+C17+D17+E17+F17+G17</f>
        <v>897</v>
      </c>
      <c r="I17" s="14">
        <f>H17/6</f>
        <v>149.5</v>
      </c>
      <c r="L17" s="1"/>
    </row>
    <row r="18" spans="1:9" ht="13.5">
      <c r="A18" s="16" t="s">
        <v>4</v>
      </c>
      <c r="B18" s="17"/>
      <c r="C18" s="17"/>
      <c r="D18" s="17"/>
      <c r="E18" s="17"/>
      <c r="F18" s="17"/>
      <c r="G18" s="17"/>
      <c r="H18" s="18"/>
      <c r="I18" s="19"/>
    </row>
    <row r="19" spans="1:9" ht="14.25" thickBot="1">
      <c r="A19" s="8" t="s">
        <v>5</v>
      </c>
      <c r="B19" s="9"/>
      <c r="C19" s="9"/>
      <c r="D19" s="9"/>
      <c r="E19" s="9"/>
      <c r="F19" s="9"/>
      <c r="G19" s="9"/>
      <c r="H19" s="20">
        <f>H16+H17</f>
        <v>1943</v>
      </c>
      <c r="I19" s="21">
        <f>K16/2</f>
        <v>161.91666666666669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:L24"/>
    </sheetView>
  </sheetViews>
  <sheetFormatPr defaultColWidth="9.00390625" defaultRowHeight="14.25"/>
  <cols>
    <col min="1" max="1" width="11.87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46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174</v>
      </c>
      <c r="C8" s="6">
        <v>174</v>
      </c>
      <c r="D8" s="6">
        <v>157</v>
      </c>
      <c r="E8" s="26">
        <v>165</v>
      </c>
      <c r="F8" s="26">
        <v>147</v>
      </c>
      <c r="G8" s="7">
        <v>149</v>
      </c>
      <c r="H8" s="12">
        <f>B8+C8+D8+E8+F8+G8</f>
        <v>966</v>
      </c>
      <c r="I8" s="14">
        <f>H8/6</f>
        <v>161</v>
      </c>
      <c r="L8" s="1"/>
    </row>
    <row r="9" spans="1:12" ht="13.5">
      <c r="A9" s="15" t="s">
        <v>19</v>
      </c>
      <c r="B9" s="5">
        <v>157</v>
      </c>
      <c r="C9" s="6">
        <v>147</v>
      </c>
      <c r="D9" s="6">
        <v>167</v>
      </c>
      <c r="E9" s="26">
        <v>130</v>
      </c>
      <c r="F9" s="26">
        <v>133</v>
      </c>
      <c r="G9" s="7">
        <v>155</v>
      </c>
      <c r="H9" s="12">
        <f>B9+C9+D9+E9+F9+G9</f>
        <v>889</v>
      </c>
      <c r="I9" s="14">
        <f>H9/6</f>
        <v>148.16666666666666</v>
      </c>
      <c r="L9" s="1"/>
    </row>
    <row r="10" spans="1:12" ht="13.5">
      <c r="A10" s="15" t="s">
        <v>21</v>
      </c>
      <c r="B10" s="5">
        <v>136</v>
      </c>
      <c r="C10" s="6">
        <v>155</v>
      </c>
      <c r="D10" s="6">
        <v>106</v>
      </c>
      <c r="E10" s="26">
        <v>198</v>
      </c>
      <c r="F10" s="26">
        <v>146</v>
      </c>
      <c r="G10" s="7">
        <v>138</v>
      </c>
      <c r="H10" s="12">
        <f>B10+C10+D10+E10+F10+G10</f>
        <v>879</v>
      </c>
      <c r="I10" s="14">
        <f>H10/6</f>
        <v>146.5</v>
      </c>
      <c r="L10" s="1">
        <f>I8+I9+I10+I11</f>
        <v>597.1666666666666</v>
      </c>
    </row>
    <row r="11" spans="1:9" ht="14.25" thickBot="1">
      <c r="A11" s="15" t="s">
        <v>41</v>
      </c>
      <c r="B11" s="8">
        <v>124</v>
      </c>
      <c r="C11" s="9">
        <v>198</v>
      </c>
      <c r="D11" s="9">
        <v>135</v>
      </c>
      <c r="E11" s="9">
        <v>124</v>
      </c>
      <c r="F11" s="9">
        <v>131</v>
      </c>
      <c r="G11" s="10">
        <v>137</v>
      </c>
      <c r="H11" s="13">
        <f>B11+C11+D11+E11+F11+G11</f>
        <v>849</v>
      </c>
      <c r="I11" s="27">
        <f>H11/6</f>
        <v>141.5</v>
      </c>
    </row>
    <row r="12" spans="1:9" ht="13.5">
      <c r="A12" s="16" t="s">
        <v>4</v>
      </c>
      <c r="B12" s="17"/>
      <c r="C12" s="17"/>
      <c r="D12" s="17"/>
      <c r="E12" s="17"/>
      <c r="F12" s="17"/>
      <c r="G12" s="17"/>
      <c r="H12" s="18"/>
      <c r="I12" s="19"/>
    </row>
    <row r="13" spans="1:9" ht="14.25" thickBot="1">
      <c r="A13" s="8" t="s">
        <v>5</v>
      </c>
      <c r="B13" s="9"/>
      <c r="C13" s="9"/>
      <c r="D13" s="9"/>
      <c r="E13" s="9"/>
      <c r="F13" s="9"/>
      <c r="G13" s="9"/>
      <c r="H13" s="20">
        <f>H11+H10+H9+H8</f>
        <v>3583</v>
      </c>
      <c r="I13" s="21">
        <f>L10/4</f>
        <v>149.29166666666666</v>
      </c>
    </row>
    <row r="15" ht="13.5">
      <c r="A15" t="s">
        <v>2</v>
      </c>
    </row>
    <row r="16" ht="15" thickBot="1"/>
    <row r="17" spans="1:9" ht="14.25">
      <c r="A17" s="11" t="s">
        <v>8</v>
      </c>
      <c r="B17" s="2" t="s">
        <v>3</v>
      </c>
      <c r="C17" s="3"/>
      <c r="D17" s="3"/>
      <c r="E17" s="3"/>
      <c r="F17" s="3"/>
      <c r="G17" s="4"/>
      <c r="H17" s="11" t="s">
        <v>6</v>
      </c>
      <c r="I17" s="11" t="s">
        <v>7</v>
      </c>
    </row>
    <row r="18" spans="1:12" ht="13.5">
      <c r="A18" s="15" t="s">
        <v>27</v>
      </c>
      <c r="B18" s="5">
        <v>143</v>
      </c>
      <c r="C18" s="6">
        <v>159</v>
      </c>
      <c r="D18" s="6">
        <v>144</v>
      </c>
      <c r="E18" s="26">
        <v>139</v>
      </c>
      <c r="F18" s="26">
        <v>182</v>
      </c>
      <c r="G18" s="7">
        <v>152</v>
      </c>
      <c r="H18" s="12">
        <f>B18+C18+D18+E18+F18+G18</f>
        <v>919</v>
      </c>
      <c r="I18" s="14">
        <f>H18/6</f>
        <v>153.16666666666666</v>
      </c>
      <c r="L18" s="1"/>
    </row>
    <row r="19" spans="1:12" ht="13.5">
      <c r="A19" s="15" t="s">
        <v>28</v>
      </c>
      <c r="B19" s="5">
        <v>177</v>
      </c>
      <c r="C19" s="6">
        <v>141</v>
      </c>
      <c r="D19" s="6">
        <v>120</v>
      </c>
      <c r="E19" s="26">
        <v>162</v>
      </c>
      <c r="F19" s="26">
        <v>158</v>
      </c>
      <c r="G19" s="7">
        <v>157</v>
      </c>
      <c r="H19" s="12">
        <f>B19+C19+D19+E19+F19+G19</f>
        <v>915</v>
      </c>
      <c r="I19" s="14">
        <f>H19/6</f>
        <v>152.5</v>
      </c>
      <c r="L19" s="1"/>
    </row>
    <row r="20" spans="1:12" ht="13.5">
      <c r="A20" s="15" t="s">
        <v>26</v>
      </c>
      <c r="B20" s="5">
        <v>135</v>
      </c>
      <c r="C20" s="6">
        <v>144</v>
      </c>
      <c r="D20" s="6">
        <v>167</v>
      </c>
      <c r="E20" s="26">
        <v>133</v>
      </c>
      <c r="F20" s="26">
        <v>133</v>
      </c>
      <c r="G20" s="7">
        <v>143</v>
      </c>
      <c r="H20" s="12">
        <f>B20+C20+D20+E20+F20+G20</f>
        <v>855</v>
      </c>
      <c r="I20" s="14">
        <f>H20/6</f>
        <v>142.5</v>
      </c>
      <c r="L20" s="1">
        <f>I18+I19+I20+I21</f>
        <v>571.8333333333333</v>
      </c>
    </row>
    <row r="21" spans="1:9" ht="14.25" thickBot="1">
      <c r="A21" s="15" t="s">
        <v>13</v>
      </c>
      <c r="B21" s="8">
        <v>110</v>
      </c>
      <c r="C21" s="9">
        <v>131</v>
      </c>
      <c r="D21" s="9">
        <v>110</v>
      </c>
      <c r="E21" s="9">
        <v>123</v>
      </c>
      <c r="F21" s="9">
        <v>142</v>
      </c>
      <c r="G21" s="10">
        <v>126</v>
      </c>
      <c r="H21" s="13">
        <f>B21+C21+D21+E21+F21+G21</f>
        <v>742</v>
      </c>
      <c r="I21" s="27">
        <f>H21/6</f>
        <v>123.66666666666667</v>
      </c>
    </row>
    <row r="22" spans="1:9" ht="13.5">
      <c r="A22" s="16" t="s">
        <v>4</v>
      </c>
      <c r="B22" s="17"/>
      <c r="C22" s="17"/>
      <c r="D22" s="17"/>
      <c r="E22" s="17"/>
      <c r="F22" s="17"/>
      <c r="G22" s="17"/>
      <c r="H22" s="18"/>
      <c r="I22" s="19"/>
    </row>
    <row r="23" spans="1:9" ht="14.25" thickBot="1">
      <c r="A23" s="8" t="s">
        <v>5</v>
      </c>
      <c r="B23" s="9"/>
      <c r="C23" s="9"/>
      <c r="D23" s="9"/>
      <c r="E23" s="9"/>
      <c r="F23" s="9"/>
      <c r="G23" s="9"/>
      <c r="H23" s="20">
        <f>H21+H20+H19+H18</f>
        <v>3431</v>
      </c>
      <c r="I23" s="21">
        <f>L20/4</f>
        <v>142.95833333333331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M23"/>
    </sheetView>
  </sheetViews>
  <sheetFormatPr defaultColWidth="9.00390625" defaultRowHeight="14.25"/>
  <cols>
    <col min="1" max="1" width="13.0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49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125</v>
      </c>
      <c r="C8" s="6">
        <v>168</v>
      </c>
      <c r="D8" s="6">
        <v>180</v>
      </c>
      <c r="E8" s="26">
        <v>106</v>
      </c>
      <c r="F8" s="26">
        <v>169</v>
      </c>
      <c r="G8" s="7">
        <v>181</v>
      </c>
      <c r="H8" s="12">
        <f>B8+C8+D8+E8+F8+G8</f>
        <v>929</v>
      </c>
      <c r="I8" s="14">
        <f>H8/6</f>
        <v>154.83333333333334</v>
      </c>
      <c r="L8" s="1"/>
    </row>
    <row r="9" spans="1:12" ht="13.5">
      <c r="A9" s="15" t="s">
        <v>19</v>
      </c>
      <c r="B9" s="5">
        <v>204</v>
      </c>
      <c r="C9" s="6">
        <v>202</v>
      </c>
      <c r="D9" s="6">
        <v>165</v>
      </c>
      <c r="E9" s="26">
        <v>175</v>
      </c>
      <c r="F9" s="26">
        <v>165</v>
      </c>
      <c r="G9" s="7">
        <v>151</v>
      </c>
      <c r="H9" s="12">
        <f>B9+C9+D9+E9+F9+G9</f>
        <v>1062</v>
      </c>
      <c r="I9" s="14">
        <f>H9/6</f>
        <v>177</v>
      </c>
      <c r="L9" s="1"/>
    </row>
    <row r="10" spans="1:11" ht="14.25" thickBot="1">
      <c r="A10" s="15" t="s">
        <v>41</v>
      </c>
      <c r="B10" s="8">
        <v>151</v>
      </c>
      <c r="C10" s="9">
        <v>123</v>
      </c>
      <c r="D10" s="9">
        <v>146</v>
      </c>
      <c r="E10" s="9">
        <v>167</v>
      </c>
      <c r="F10" s="9">
        <v>155</v>
      </c>
      <c r="G10" s="10">
        <v>149</v>
      </c>
      <c r="H10" s="13">
        <f>B10+C10+D10+E10+F10+G10</f>
        <v>891</v>
      </c>
      <c r="I10" s="27">
        <f>H10/6</f>
        <v>148.5</v>
      </c>
      <c r="K10" s="28">
        <f>I8+I9+I10</f>
        <v>480.33333333333337</v>
      </c>
    </row>
    <row r="11" spans="1:9" ht="13.5">
      <c r="A11" s="16" t="s">
        <v>4</v>
      </c>
      <c r="B11" s="17"/>
      <c r="C11" s="17"/>
      <c r="D11" s="17"/>
      <c r="E11" s="17"/>
      <c r="F11" s="17"/>
      <c r="G11" s="17"/>
      <c r="H11" s="18"/>
      <c r="I11" s="19"/>
    </row>
    <row r="12" spans="1:9" ht="14.25" thickBot="1">
      <c r="A12" s="8" t="s">
        <v>5</v>
      </c>
      <c r="B12" s="9"/>
      <c r="C12" s="9"/>
      <c r="D12" s="9"/>
      <c r="E12" s="9"/>
      <c r="F12" s="9"/>
      <c r="G12" s="9"/>
      <c r="H12" s="20">
        <f>H8+H9+H10</f>
        <v>2882</v>
      </c>
      <c r="I12" s="21">
        <f>K10/3</f>
        <v>160.11111111111111</v>
      </c>
    </row>
    <row r="14" ht="13.5">
      <c r="A14" t="s">
        <v>2</v>
      </c>
    </row>
    <row r="15" ht="15" thickBot="1"/>
    <row r="16" spans="1:9" ht="14.25">
      <c r="A16" s="11" t="s">
        <v>8</v>
      </c>
      <c r="B16" s="2" t="s">
        <v>3</v>
      </c>
      <c r="C16" s="3"/>
      <c r="D16" s="3"/>
      <c r="E16" s="3"/>
      <c r="F16" s="3"/>
      <c r="G16" s="4"/>
      <c r="H16" s="11" t="s">
        <v>6</v>
      </c>
      <c r="I16" s="11" t="s">
        <v>7</v>
      </c>
    </row>
    <row r="17" spans="1:12" ht="13.5">
      <c r="A17" s="15" t="s">
        <v>27</v>
      </c>
      <c r="B17" s="5">
        <v>170</v>
      </c>
      <c r="C17" s="6">
        <v>163</v>
      </c>
      <c r="D17" s="6">
        <v>157</v>
      </c>
      <c r="E17" s="26">
        <v>176</v>
      </c>
      <c r="F17" s="26">
        <v>159</v>
      </c>
      <c r="G17" s="7">
        <v>171</v>
      </c>
      <c r="H17" s="12">
        <f>B17+C17+D17+E17+F17+G17</f>
        <v>996</v>
      </c>
      <c r="I17" s="14">
        <f>H17/6</f>
        <v>166</v>
      </c>
      <c r="L17" s="1"/>
    </row>
    <row r="18" spans="1:12" ht="13.5">
      <c r="A18" s="15" t="s">
        <v>26</v>
      </c>
      <c r="B18" s="5">
        <v>189</v>
      </c>
      <c r="C18" s="6">
        <v>134</v>
      </c>
      <c r="D18" s="6">
        <v>200</v>
      </c>
      <c r="E18" s="26">
        <v>149</v>
      </c>
      <c r="F18" s="26">
        <v>147</v>
      </c>
      <c r="G18" s="7">
        <v>150</v>
      </c>
      <c r="H18" s="12">
        <f>B18+C18+D18+E18+F18+G18</f>
        <v>969</v>
      </c>
      <c r="I18" s="14">
        <f>H18/6</f>
        <v>161.5</v>
      </c>
      <c r="L18" s="1">
        <f>I19+I18+I17</f>
        <v>472.83333333333337</v>
      </c>
    </row>
    <row r="19" spans="1:9" ht="14.25" thickBot="1">
      <c r="A19" s="15" t="s">
        <v>13</v>
      </c>
      <c r="B19" s="8">
        <v>142</v>
      </c>
      <c r="C19" s="9">
        <v>131</v>
      </c>
      <c r="D19" s="9">
        <v>169</v>
      </c>
      <c r="E19" s="9">
        <v>142</v>
      </c>
      <c r="F19" s="9">
        <v>134</v>
      </c>
      <c r="G19" s="10">
        <v>154</v>
      </c>
      <c r="H19" s="13">
        <f>B19+C19+D19+E19+F19+G19</f>
        <v>872</v>
      </c>
      <c r="I19" s="27">
        <f>H19/6</f>
        <v>145.33333333333334</v>
      </c>
    </row>
    <row r="20" spans="1:9" ht="13.5">
      <c r="A20" s="16" t="s">
        <v>4</v>
      </c>
      <c r="B20" s="17"/>
      <c r="C20" s="17"/>
      <c r="D20" s="17"/>
      <c r="E20" s="17"/>
      <c r="F20" s="17"/>
      <c r="G20" s="17"/>
      <c r="H20" s="18"/>
      <c r="I20" s="19"/>
    </row>
    <row r="21" spans="1:9" ht="14.25" thickBot="1">
      <c r="A21" s="8" t="s">
        <v>5</v>
      </c>
      <c r="B21" s="9"/>
      <c r="C21" s="9"/>
      <c r="D21" s="9"/>
      <c r="E21" s="9"/>
      <c r="F21" s="9"/>
      <c r="G21" s="9"/>
      <c r="H21" s="20">
        <f>H17+H18+H19</f>
        <v>2837</v>
      </c>
      <c r="I21" s="21">
        <f>L18/3</f>
        <v>157.61111111111111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:L24"/>
    </sheetView>
  </sheetViews>
  <sheetFormatPr defaultColWidth="9.00390625" defaultRowHeight="14.25"/>
  <cols>
    <col min="1" max="1" width="13.50390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50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192</v>
      </c>
      <c r="C8" s="6">
        <v>204</v>
      </c>
      <c r="D8" s="6">
        <v>179</v>
      </c>
      <c r="E8" s="26">
        <v>189</v>
      </c>
      <c r="F8" s="26">
        <v>197</v>
      </c>
      <c r="G8" s="7">
        <v>167</v>
      </c>
      <c r="H8" s="12">
        <f>B8+C8+D8+E8+F8+G8</f>
        <v>1128</v>
      </c>
      <c r="I8" s="14">
        <f>H8/6</f>
        <v>188</v>
      </c>
      <c r="L8" s="1"/>
    </row>
    <row r="9" spans="1:12" ht="13.5">
      <c r="A9" s="15" t="s">
        <v>19</v>
      </c>
      <c r="B9" s="5">
        <v>134</v>
      </c>
      <c r="C9" s="6">
        <v>158</v>
      </c>
      <c r="D9" s="6">
        <v>148</v>
      </c>
      <c r="E9" s="26">
        <v>166</v>
      </c>
      <c r="F9" s="26">
        <v>171</v>
      </c>
      <c r="G9" s="7">
        <v>115</v>
      </c>
      <c r="H9" s="12">
        <f>B9+C9+D9+E9+F9+G9</f>
        <v>892</v>
      </c>
      <c r="I9" s="14">
        <f>H9/6</f>
        <v>148.66666666666666</v>
      </c>
      <c r="L9" s="1"/>
    </row>
    <row r="10" spans="1:11" ht="14.25" thickBot="1">
      <c r="A10" s="15" t="s">
        <v>41</v>
      </c>
      <c r="B10" s="8">
        <v>139</v>
      </c>
      <c r="C10" s="9">
        <v>167</v>
      </c>
      <c r="D10" s="9">
        <v>169</v>
      </c>
      <c r="E10" s="9">
        <v>178</v>
      </c>
      <c r="F10" s="9">
        <v>101</v>
      </c>
      <c r="G10" s="10">
        <v>150</v>
      </c>
      <c r="H10" s="13">
        <f>B10+C10+D10+E10+F10+G10</f>
        <v>904</v>
      </c>
      <c r="I10" s="27">
        <f>H10/6</f>
        <v>150.66666666666666</v>
      </c>
      <c r="K10" s="28">
        <f>I8+I9+I10</f>
        <v>487.33333333333326</v>
      </c>
    </row>
    <row r="11" spans="1:9" ht="13.5">
      <c r="A11" s="16" t="s">
        <v>4</v>
      </c>
      <c r="B11" s="17"/>
      <c r="C11" s="17"/>
      <c r="D11" s="17"/>
      <c r="E11" s="17"/>
      <c r="F11" s="17"/>
      <c r="G11" s="17"/>
      <c r="H11" s="18"/>
      <c r="I11" s="19"/>
    </row>
    <row r="12" spans="1:9" ht="14.25" thickBot="1">
      <c r="A12" s="8" t="s">
        <v>5</v>
      </c>
      <c r="B12" s="9"/>
      <c r="C12" s="9"/>
      <c r="D12" s="9"/>
      <c r="E12" s="9"/>
      <c r="F12" s="9"/>
      <c r="G12" s="9"/>
      <c r="H12" s="20">
        <f>H8+H9+H10</f>
        <v>2924</v>
      </c>
      <c r="I12" s="21">
        <f>K10/3</f>
        <v>162.44444444444443</v>
      </c>
    </row>
    <row r="14" ht="13.5">
      <c r="A14" t="s">
        <v>2</v>
      </c>
    </row>
    <row r="15" ht="15" thickBot="1"/>
    <row r="16" spans="1:9" ht="14.25">
      <c r="A16" s="11" t="s">
        <v>8</v>
      </c>
      <c r="B16" s="2" t="s">
        <v>3</v>
      </c>
      <c r="C16" s="3"/>
      <c r="D16" s="3"/>
      <c r="E16" s="3"/>
      <c r="F16" s="3"/>
      <c r="G16" s="4"/>
      <c r="H16" s="11" t="s">
        <v>6</v>
      </c>
      <c r="I16" s="11" t="s">
        <v>7</v>
      </c>
    </row>
    <row r="17" spans="1:12" ht="13.5">
      <c r="A17" s="15" t="s">
        <v>27</v>
      </c>
      <c r="B17" s="5">
        <v>160</v>
      </c>
      <c r="C17" s="6">
        <v>169</v>
      </c>
      <c r="D17" s="6">
        <v>198</v>
      </c>
      <c r="E17" s="26">
        <v>159</v>
      </c>
      <c r="F17" s="26">
        <v>183</v>
      </c>
      <c r="G17" s="7">
        <v>166</v>
      </c>
      <c r="H17" s="12">
        <f>B17+C17+D17+E17+F17+G17</f>
        <v>1035</v>
      </c>
      <c r="I17" s="14">
        <f>H17/6</f>
        <v>172.5</v>
      </c>
      <c r="K17" s="28">
        <f>I17+I18</f>
        <v>328.5</v>
      </c>
      <c r="L17" s="1"/>
    </row>
    <row r="18" spans="1:9" ht="14.25" thickBot="1">
      <c r="A18" s="15" t="s">
        <v>13</v>
      </c>
      <c r="B18" s="8">
        <v>131</v>
      </c>
      <c r="C18" s="9">
        <v>149</v>
      </c>
      <c r="D18" s="9">
        <v>180</v>
      </c>
      <c r="E18" s="9">
        <v>170</v>
      </c>
      <c r="F18" s="9">
        <v>182</v>
      </c>
      <c r="G18" s="10">
        <v>124</v>
      </c>
      <c r="H18" s="13">
        <f>B18+C18+D18+E18+F18+G18</f>
        <v>936</v>
      </c>
      <c r="I18" s="27">
        <f>H18/6</f>
        <v>156</v>
      </c>
    </row>
    <row r="19" spans="1:9" ht="13.5">
      <c r="A19" s="16" t="s">
        <v>4</v>
      </c>
      <c r="B19" s="17"/>
      <c r="C19" s="17"/>
      <c r="D19" s="17"/>
      <c r="E19" s="17"/>
      <c r="F19" s="17"/>
      <c r="G19" s="17"/>
      <c r="H19" s="18"/>
      <c r="I19" s="19"/>
    </row>
    <row r="20" spans="1:9" ht="14.25" thickBot="1">
      <c r="A20" s="8" t="s">
        <v>5</v>
      </c>
      <c r="B20" s="9"/>
      <c r="C20" s="9"/>
      <c r="D20" s="9"/>
      <c r="E20" s="9"/>
      <c r="F20" s="9"/>
      <c r="G20" s="9"/>
      <c r="H20" s="20">
        <f>H17+H18</f>
        <v>1971</v>
      </c>
      <c r="I20" s="21">
        <f>K17/2</f>
        <v>164.25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L31"/>
    </sheetView>
  </sheetViews>
  <sheetFormatPr defaultColWidth="9.00390625" defaultRowHeight="14.25"/>
  <cols>
    <col min="1" max="1" width="11.62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51</v>
      </c>
    </row>
    <row r="4" ht="13.5">
      <c r="A4" t="s">
        <v>11</v>
      </c>
    </row>
    <row r="5" ht="13.5">
      <c r="A5" t="s">
        <v>2</v>
      </c>
    </row>
    <row r="6" ht="14.25" thickBot="1"/>
    <row r="7" spans="1:9" ht="13.5">
      <c r="A7" s="11" t="s">
        <v>8</v>
      </c>
      <c r="B7" s="2" t="s">
        <v>3</v>
      </c>
      <c r="C7" s="3"/>
      <c r="D7" s="3"/>
      <c r="E7" s="3"/>
      <c r="F7" s="3"/>
      <c r="G7" s="4"/>
      <c r="H7" s="11" t="s">
        <v>6</v>
      </c>
      <c r="I7" s="11" t="s">
        <v>7</v>
      </c>
    </row>
    <row r="8" spans="1:12" ht="13.5">
      <c r="A8" s="15" t="s">
        <v>18</v>
      </c>
      <c r="B8" s="5">
        <v>185</v>
      </c>
      <c r="C8" s="6">
        <v>166</v>
      </c>
      <c r="D8" s="6">
        <v>172</v>
      </c>
      <c r="E8" s="26">
        <v>180</v>
      </c>
      <c r="F8" s="26">
        <v>158</v>
      </c>
      <c r="G8" s="7">
        <v>151</v>
      </c>
      <c r="H8" s="12">
        <f>B8+C8+D8+E8+F8+G8</f>
        <v>1012</v>
      </c>
      <c r="I8" s="14">
        <f>H8/6</f>
        <v>168.66666666666666</v>
      </c>
      <c r="L8" s="1"/>
    </row>
    <row r="9" spans="1:12" ht="13.5">
      <c r="A9" s="15" t="s">
        <v>19</v>
      </c>
      <c r="B9" s="5">
        <v>163</v>
      </c>
      <c r="C9" s="6">
        <v>175</v>
      </c>
      <c r="D9" s="6">
        <v>152</v>
      </c>
      <c r="E9" s="26">
        <v>150</v>
      </c>
      <c r="F9" s="26">
        <v>166</v>
      </c>
      <c r="G9" s="7">
        <v>147</v>
      </c>
      <c r="H9" s="12">
        <f>B9+C9+D9+E9+F9+G9</f>
        <v>953</v>
      </c>
      <c r="I9" s="14">
        <f>H9/6</f>
        <v>158.83333333333334</v>
      </c>
      <c r="L9" s="1"/>
    </row>
    <row r="10" spans="1:12" ht="13.5">
      <c r="A10" s="15" t="s">
        <v>21</v>
      </c>
      <c r="B10" s="5">
        <v>200</v>
      </c>
      <c r="C10" s="6">
        <v>157</v>
      </c>
      <c r="D10" s="6">
        <v>122</v>
      </c>
      <c r="E10" s="26">
        <v>172</v>
      </c>
      <c r="F10" s="26">
        <v>160</v>
      </c>
      <c r="G10" s="7">
        <v>146</v>
      </c>
      <c r="H10" s="12">
        <f>B10+C10+D10+E10+F10+G10</f>
        <v>957</v>
      </c>
      <c r="I10" s="14">
        <f>H10/6</f>
        <v>159.5</v>
      </c>
      <c r="L10" s="1"/>
    </row>
    <row r="11" spans="1:11" ht="14.25" thickBot="1">
      <c r="A11" s="15" t="s">
        <v>52</v>
      </c>
      <c r="B11" s="8">
        <v>146</v>
      </c>
      <c r="C11" s="9">
        <v>182</v>
      </c>
      <c r="D11" s="9">
        <v>161</v>
      </c>
      <c r="E11" s="9">
        <v>190</v>
      </c>
      <c r="F11" s="9">
        <v>207</v>
      </c>
      <c r="G11" s="10">
        <v>165</v>
      </c>
      <c r="H11" s="13">
        <f>B11+C11+D11+E11+F11+G11</f>
        <v>1051</v>
      </c>
      <c r="I11" s="27">
        <f>H11/6</f>
        <v>175.16666666666666</v>
      </c>
      <c r="K11" s="28">
        <f>I8+I9+I10+I11</f>
        <v>662.1666666666666</v>
      </c>
    </row>
    <row r="12" spans="1:9" ht="13.5">
      <c r="A12" s="16" t="s">
        <v>4</v>
      </c>
      <c r="B12" s="17"/>
      <c r="C12" s="17"/>
      <c r="D12" s="17"/>
      <c r="E12" s="17"/>
      <c r="F12" s="17"/>
      <c r="G12" s="17"/>
      <c r="H12" s="18"/>
      <c r="I12" s="19"/>
    </row>
    <row r="13" spans="1:9" ht="14.25" thickBot="1">
      <c r="A13" s="8" t="s">
        <v>5</v>
      </c>
      <c r="B13" s="9"/>
      <c r="C13" s="9"/>
      <c r="D13" s="9"/>
      <c r="E13" s="9"/>
      <c r="F13" s="9"/>
      <c r="G13" s="9"/>
      <c r="H13" s="20">
        <f>H8+H9+H10+H11</f>
        <v>3973</v>
      </c>
      <c r="I13" s="21">
        <f>K11/4</f>
        <v>165.54166666666666</v>
      </c>
    </row>
    <row r="15" ht="13.5">
      <c r="A15" t="s">
        <v>2</v>
      </c>
    </row>
    <row r="16" ht="15" thickBot="1"/>
    <row r="17" spans="1:9" ht="14.25">
      <c r="A17" s="11" t="s">
        <v>8</v>
      </c>
      <c r="B17" s="2" t="s">
        <v>3</v>
      </c>
      <c r="C17" s="3"/>
      <c r="D17" s="3"/>
      <c r="E17" s="3"/>
      <c r="F17" s="3"/>
      <c r="G17" s="4"/>
      <c r="H17" s="11" t="s">
        <v>6</v>
      </c>
      <c r="I17" s="11" t="s">
        <v>7</v>
      </c>
    </row>
    <row r="18" spans="1:12" ht="13.5">
      <c r="A18" s="15" t="s">
        <v>27</v>
      </c>
      <c r="B18" s="5">
        <v>153</v>
      </c>
      <c r="C18" s="6">
        <v>187</v>
      </c>
      <c r="D18" s="6">
        <v>140</v>
      </c>
      <c r="E18" s="26">
        <v>157</v>
      </c>
      <c r="F18" s="26">
        <v>118</v>
      </c>
      <c r="G18" s="7">
        <v>140</v>
      </c>
      <c r="H18" s="12">
        <f>B18+C18+D18+E18+F18+G18</f>
        <v>895</v>
      </c>
      <c r="I18" s="14">
        <f>H18/6</f>
        <v>149.16666666666666</v>
      </c>
      <c r="K18" s="28">
        <f>I18+I19</f>
        <v>315.3333333333333</v>
      </c>
      <c r="L18" s="1"/>
    </row>
    <row r="19" spans="1:9" ht="14.25" thickBot="1">
      <c r="A19" s="15" t="s">
        <v>41</v>
      </c>
      <c r="B19" s="8">
        <v>156</v>
      </c>
      <c r="C19" s="9">
        <v>173</v>
      </c>
      <c r="D19" s="9">
        <v>217</v>
      </c>
      <c r="E19" s="9">
        <v>179</v>
      </c>
      <c r="F19" s="9">
        <v>124</v>
      </c>
      <c r="G19" s="10">
        <v>148</v>
      </c>
      <c r="H19" s="13">
        <f>B19+C19+D19+E19+F19+G19</f>
        <v>997</v>
      </c>
      <c r="I19" s="27">
        <f>H19/6</f>
        <v>166.16666666666666</v>
      </c>
    </row>
    <row r="20" spans="1:9" ht="13.5">
      <c r="A20" s="16" t="s">
        <v>4</v>
      </c>
      <c r="B20" s="17"/>
      <c r="C20" s="17"/>
      <c r="D20" s="17"/>
      <c r="E20" s="17"/>
      <c r="F20" s="17"/>
      <c r="G20" s="17"/>
      <c r="H20" s="18"/>
      <c r="I20" s="19"/>
    </row>
    <row r="21" spans="1:9" ht="14.25" thickBot="1">
      <c r="A21" s="8" t="s">
        <v>5</v>
      </c>
      <c r="B21" s="9"/>
      <c r="C21" s="9"/>
      <c r="D21" s="9"/>
      <c r="E21" s="9"/>
      <c r="F21" s="9"/>
      <c r="G21" s="9"/>
      <c r="H21" s="20">
        <f>H18+H19</f>
        <v>1892</v>
      </c>
      <c r="I21" s="21">
        <f>K18/2</f>
        <v>157.66666666666666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Cveto</dc:creator>
  <cp:keywords/>
  <dc:description/>
  <cp:lastModifiedBy>Pero</cp:lastModifiedBy>
  <dcterms:created xsi:type="dcterms:W3CDTF">2010-02-14T14:24:48Z</dcterms:created>
  <dcterms:modified xsi:type="dcterms:W3CDTF">2010-05-28T07:08:21Z</dcterms:modified>
  <cp:category/>
  <cp:version/>
  <cp:contentType/>
  <cp:contentStatus/>
</cp:coreProperties>
</file>